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'Дашборд'!C57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'Дашборд'!$A$58:$A$88</f>
            </numRef>
          </cat>
          <val>
            <numRef>
              <f>'Дашборд'!$C$58:$C$88</f>
            </numRef>
          </val>
        </ser>
        <ser>
          <idx val="1"/>
          <order val="1"/>
          <tx>
            <strRef>
              <f>'Дашборд'!D57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'Дашборд'!$A$58:$A$88</f>
            </numRef>
          </cat>
          <val>
            <numRef>
              <f>'Дашборд'!$D$58:$D$88</f>
            </numRef>
          </val>
        </ser>
        <ser>
          <idx val="2"/>
          <order val="2"/>
          <tx>
            <strRef>
              <f>'Дашборд'!E57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'Дашборд'!$A$58:$A$88</f>
            </numRef>
          </cat>
          <val>
            <numRef>
              <f>'Дашборд'!$E$58:$E$88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48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31.03.2026</t>
        </is>
      </c>
    </row>
    <row r="2">
      <c r="E2" t="inlineStr">
        <is>
          <t>Период: 01.03.2026 — 31.03.2026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ТРЕНАЖЕРНЫЙ ЗАЛ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2025-07-31</t>
        </is>
      </c>
      <c r="C7" s="6" t="inlineStr">
        <is>
          <t>ПТ</t>
        </is>
      </c>
      <c r="D7" s="6" t="inlineStr">
        <is>
          <t>Багаутдинова Юлия Мануровна</t>
        </is>
      </c>
      <c r="E7" s="7" t="n">
        <v>21930.01</v>
      </c>
      <c r="F7" s="7" t="n">
        <v>13</v>
      </c>
      <c r="G7" s="7" t="n">
        <v>2060</v>
      </c>
      <c r="H7" s="7" t="n">
        <v>2</v>
      </c>
      <c r="I7" s="7" t="n">
        <v>0</v>
      </c>
      <c r="J7" s="7" t="n">
        <v>10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28303.08</v>
      </c>
      <c r="P7" s="7" t="n">
        <v>16</v>
      </c>
      <c r="Q7" s="7" t="n">
        <v>2060</v>
      </c>
      <c r="R7" s="7" t="n">
        <v>2</v>
      </c>
      <c r="S7" s="7" t="n">
        <v>2</v>
      </c>
      <c r="T7" s="7" t="n">
        <v>10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12260.58</v>
      </c>
      <c r="Z7" s="7" t="n">
        <v>7</v>
      </c>
      <c r="AA7" s="7" t="n">
        <v>2060</v>
      </c>
      <c r="AB7" s="7" t="n">
        <v>2</v>
      </c>
      <c r="AC7" s="7" t="n">
        <v>0</v>
      </c>
      <c r="AD7" s="7" t="n">
        <v>10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17399.41</v>
      </c>
      <c r="AJ7" s="7" t="n">
        <v>10</v>
      </c>
      <c r="AK7" s="7" t="n">
        <v>1030</v>
      </c>
      <c r="AL7" s="7" t="n">
        <v>1</v>
      </c>
      <c r="AM7" s="7" t="n">
        <v>0</v>
      </c>
      <c r="AN7" s="7" t="n">
        <v>10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12185.67</v>
      </c>
      <c r="AT7" s="7" t="n">
        <v>7</v>
      </c>
      <c r="AU7" s="7" t="n">
        <v>1030</v>
      </c>
      <c r="AV7" s="7" t="n">
        <v>1</v>
      </c>
      <c r="AW7" s="7" t="n">
        <v>1</v>
      </c>
      <c r="AX7" s="7" t="n">
        <v>4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1242.014390243902</v>
      </c>
      <c r="BQ7" s="7">
        <f>BO7/31*31</f>
        <v/>
      </c>
      <c r="BR7" s="7">
        <f>IFERROR(BL7/BE7,0)</f>
        <v/>
      </c>
    </row>
    <row r="8">
      <c r="A8" s="6" t="n">
        <v>2</v>
      </c>
      <c r="B8" s="6" t="inlineStr">
        <is>
          <t>2026-01-31</t>
        </is>
      </c>
      <c r="C8" s="6" t="inlineStr">
        <is>
          <t>ПТ</t>
        </is>
      </c>
      <c r="D8" s="6" t="inlineStr">
        <is>
          <t>Бардаков Майкл Александрович</t>
        </is>
      </c>
      <c r="E8" s="7" t="n">
        <v>1890</v>
      </c>
      <c r="F8" s="7" t="n">
        <v>1</v>
      </c>
      <c r="G8" s="7" t="n">
        <v>6180</v>
      </c>
      <c r="H8" s="7" t="n">
        <v>6</v>
      </c>
      <c r="I8" s="7" t="n">
        <v>1</v>
      </c>
      <c r="J8" s="7" t="n">
        <v>6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7133.5</v>
      </c>
      <c r="P8" s="7" t="n">
        <v>4</v>
      </c>
      <c r="Q8" s="7" t="n">
        <v>7210</v>
      </c>
      <c r="R8" s="7" t="n">
        <v>7</v>
      </c>
      <c r="S8" s="7" t="n">
        <v>7</v>
      </c>
      <c r="T8" s="7" t="n">
        <v>6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8420.5</v>
      </c>
      <c r="Z8" s="7" t="n">
        <v>5</v>
      </c>
      <c r="AA8" s="7" t="n">
        <v>6180</v>
      </c>
      <c r="AB8" s="7" t="n">
        <v>6</v>
      </c>
      <c r="AC8" s="7" t="n">
        <v>1</v>
      </c>
      <c r="AD8" s="7" t="n">
        <v>6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11919.25</v>
      </c>
      <c r="AJ8" s="7" t="n">
        <v>8</v>
      </c>
      <c r="AK8" s="7" t="n">
        <v>10300</v>
      </c>
      <c r="AL8" s="7" t="n">
        <v>10</v>
      </c>
      <c r="AM8" s="7" t="n">
        <v>3</v>
      </c>
      <c r="AN8" s="7" t="n">
        <v>6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6481</v>
      </c>
      <c r="AT8" s="7" t="n">
        <v>4</v>
      </c>
      <c r="AU8" s="7" t="n">
        <v>3090</v>
      </c>
      <c r="AV8" s="7" t="n">
        <v>3</v>
      </c>
      <c r="AW8" s="7" t="n">
        <v>2</v>
      </c>
      <c r="AX8" s="7" t="n">
        <v>2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671.7647058823529</v>
      </c>
      <c r="BQ8" s="7">
        <f>BO8/31*31</f>
        <v/>
      </c>
      <c r="BR8" s="7">
        <f>IFERROR(BL8/BE8,0)</f>
        <v/>
      </c>
    </row>
    <row r="9">
      <c r="A9" s="6" t="n">
        <v>3</v>
      </c>
      <c r="B9" s="6" t="inlineStr">
        <is>
          <t>2024-02-01</t>
        </is>
      </c>
      <c r="C9" s="6" t="inlineStr">
        <is>
          <t>ПТ</t>
        </is>
      </c>
      <c r="D9" s="6" t="inlineStr">
        <is>
          <t>Важенина Ксения Александровна</t>
        </is>
      </c>
      <c r="E9" s="7" t="n">
        <v>17052.49</v>
      </c>
      <c r="F9" s="7" t="n">
        <v>10</v>
      </c>
      <c r="G9" s="7" t="n">
        <v>0</v>
      </c>
      <c r="H9" s="7" t="n">
        <v>0</v>
      </c>
      <c r="I9" s="7" t="n">
        <v>0</v>
      </c>
      <c r="J9" s="7" t="n">
        <v>11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11602.33</v>
      </c>
      <c r="P9" s="7" t="n">
        <v>8</v>
      </c>
      <c r="Q9" s="7" t="n">
        <v>0</v>
      </c>
      <c r="R9" s="7" t="n">
        <v>0</v>
      </c>
      <c r="S9" s="7" t="n">
        <v>0</v>
      </c>
      <c r="T9" s="7" t="n">
        <v>11</v>
      </c>
      <c r="U9" s="7">
        <f>ROUND(T9*BP9/100,0)*100</f>
        <v/>
      </c>
      <c r="V9" s="7" t="n">
        <v>0</v>
      </c>
      <c r="W9" s="7">
        <f>O9-U9</f>
        <v/>
      </c>
      <c r="X9" s="7" t="n">
        <v>2</v>
      </c>
      <c r="Y9" s="7" t="n">
        <v>9847</v>
      </c>
      <c r="Z9" s="7" t="n">
        <v>6</v>
      </c>
      <c r="AA9" s="7" t="n">
        <v>0</v>
      </c>
      <c r="AB9" s="7" t="n">
        <v>0</v>
      </c>
      <c r="AC9" s="7" t="n">
        <v>0</v>
      </c>
      <c r="AD9" s="7" t="n">
        <v>11</v>
      </c>
      <c r="AE9" s="7">
        <f>ROUND(AD9*BP9/100,0)*100</f>
        <v/>
      </c>
      <c r="AF9" s="7" t="n">
        <v>0</v>
      </c>
      <c r="AG9" s="7">
        <f>Y9-AE9</f>
        <v/>
      </c>
      <c r="AH9" s="7" t="n">
        <v>2</v>
      </c>
      <c r="AI9" s="7" t="n">
        <v>15150</v>
      </c>
      <c r="AJ9" s="7" t="n">
        <v>10</v>
      </c>
      <c r="AK9" s="7" t="n">
        <v>0</v>
      </c>
      <c r="AL9" s="7" t="n">
        <v>0</v>
      </c>
      <c r="AM9" s="7" t="n">
        <v>2</v>
      </c>
      <c r="AN9" s="7" t="n">
        <v>11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6429.5</v>
      </c>
      <c r="AT9" s="7" t="n">
        <v>4</v>
      </c>
      <c r="AU9" s="7" t="n">
        <v>0</v>
      </c>
      <c r="AV9" s="7" t="n">
        <v>0</v>
      </c>
      <c r="AW9" s="7" t="n">
        <v>0</v>
      </c>
      <c r="AX9" s="7" t="n">
        <v>5</v>
      </c>
      <c r="AY9" s="7">
        <f>ROUND(AX9*BP9/100,0)*100</f>
        <v/>
      </c>
      <c r="AZ9" s="7" t="n">
        <v>0</v>
      </c>
      <c r="BA9" s="7">
        <f>AS9-AY9</f>
        <v/>
      </c>
      <c r="BB9" s="7" t="n">
        <v>1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1375.097209302325</v>
      </c>
      <c r="BQ9" s="7">
        <f>BO9/31*31</f>
        <v/>
      </c>
      <c r="BR9" s="7">
        <f>IFERROR(BL9/BE9,0)</f>
        <v/>
      </c>
    </row>
    <row r="10">
      <c r="A10" s="6" t="n">
        <v>4</v>
      </c>
      <c r="B10" s="6" t="inlineStr">
        <is>
          <t>2025-12-27</t>
        </is>
      </c>
      <c r="C10" s="6" t="inlineStr">
        <is>
          <t>ПТ</t>
        </is>
      </c>
      <c r="D10" s="6" t="inlineStr">
        <is>
          <t>Демошкевич София Александровна</t>
        </is>
      </c>
      <c r="E10" s="7" t="n">
        <v>5103</v>
      </c>
      <c r="F10" s="7" t="n">
        <v>3</v>
      </c>
      <c r="G10" s="7" t="n">
        <v>0</v>
      </c>
      <c r="H10" s="7" t="n">
        <v>0</v>
      </c>
      <c r="I10" s="7" t="n">
        <v>0</v>
      </c>
      <c r="J10" s="7" t="n">
        <v>4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5103</v>
      </c>
      <c r="P10" s="7" t="n">
        <v>3</v>
      </c>
      <c r="Q10" s="7" t="n">
        <v>0</v>
      </c>
      <c r="R10" s="7" t="n">
        <v>0</v>
      </c>
      <c r="S10" s="7" t="n">
        <v>0</v>
      </c>
      <c r="T10" s="7" t="n">
        <v>4</v>
      </c>
      <c r="U10" s="7">
        <f>ROUND(T10*BP10/100,0)*100</f>
        <v/>
      </c>
      <c r="V10" s="7" t="n">
        <v>0</v>
      </c>
      <c r="W10" s="7">
        <f>O10-U10</f>
        <v/>
      </c>
      <c r="X10" s="7" t="n">
        <v>0</v>
      </c>
      <c r="Y10" s="7" t="n">
        <v>1701</v>
      </c>
      <c r="Z10" s="7" t="n">
        <v>1</v>
      </c>
      <c r="AA10" s="7" t="n">
        <v>0</v>
      </c>
      <c r="AB10" s="7" t="n">
        <v>0</v>
      </c>
      <c r="AC10" s="7" t="n">
        <v>4</v>
      </c>
      <c r="AD10" s="7" t="n">
        <v>4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1</v>
      </c>
      <c r="AI10" s="7" t="n">
        <v>2920.5</v>
      </c>
      <c r="AJ10" s="7" t="n">
        <v>2</v>
      </c>
      <c r="AK10" s="7" t="n">
        <v>0</v>
      </c>
      <c r="AL10" s="7" t="n">
        <v>0</v>
      </c>
      <c r="AM10" s="7" t="n">
        <v>1</v>
      </c>
      <c r="AN10" s="7" t="n">
        <v>4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0</v>
      </c>
      <c r="AS10" s="7" t="n">
        <v>2405.25</v>
      </c>
      <c r="AT10" s="7" t="n">
        <v>2</v>
      </c>
      <c r="AU10" s="7" t="n">
        <v>0</v>
      </c>
      <c r="AV10" s="7" t="n">
        <v>0</v>
      </c>
      <c r="AW10" s="7" t="n">
        <v>1</v>
      </c>
      <c r="AX10" s="7" t="n">
        <v>2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963.4285714285714</v>
      </c>
      <c r="BQ10" s="7">
        <f>BO10/31*31</f>
        <v/>
      </c>
      <c r="BR10" s="7">
        <f>IFERROR(BL10/BE10,0)</f>
        <v/>
      </c>
    </row>
    <row r="11">
      <c r="A11" s="6" t="n">
        <v>5</v>
      </c>
      <c r="B11" s="6" t="inlineStr">
        <is>
          <t>2019-07-07</t>
        </is>
      </c>
      <c r="C11" s="6" t="inlineStr">
        <is>
          <t>ТВК</t>
        </is>
      </c>
      <c r="D11" s="6" t="inlineStr">
        <is>
          <t>Егиазарян Эльмира Яновна</t>
        </is>
      </c>
      <c r="E11" s="7" t="n">
        <v>0</v>
      </c>
      <c r="F11" s="7" t="n">
        <v>0</v>
      </c>
      <c r="G11" s="7" t="n">
        <v>0</v>
      </c>
      <c r="H11" s="7" t="n">
        <v>0</v>
      </c>
      <c r="I11" s="7" t="n">
        <v>0</v>
      </c>
      <c r="J11" s="7" t="n">
        <v>7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11744.5</v>
      </c>
      <c r="P11" s="7" t="n">
        <v>5</v>
      </c>
      <c r="Q11" s="7" t="n">
        <v>0</v>
      </c>
      <c r="R11" s="7" t="n">
        <v>0</v>
      </c>
      <c r="S11" s="7" t="n">
        <v>0</v>
      </c>
      <c r="T11" s="7" t="n">
        <v>7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13459.88</v>
      </c>
      <c r="Z11" s="7" t="n">
        <v>6</v>
      </c>
      <c r="AA11" s="7" t="n">
        <v>0</v>
      </c>
      <c r="AB11" s="7" t="n">
        <v>0</v>
      </c>
      <c r="AC11" s="7" t="n">
        <v>1</v>
      </c>
      <c r="AD11" s="7" t="n">
        <v>7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18015.75</v>
      </c>
      <c r="AJ11" s="7" t="n">
        <v>8</v>
      </c>
      <c r="AK11" s="7" t="n">
        <v>0</v>
      </c>
      <c r="AL11" s="7" t="n">
        <v>0</v>
      </c>
      <c r="AM11" s="7" t="n">
        <v>0</v>
      </c>
      <c r="AN11" s="7" t="n">
        <v>7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9396.869999999999</v>
      </c>
      <c r="AT11" s="7" t="n">
        <v>4</v>
      </c>
      <c r="AU11" s="7" t="n">
        <v>0</v>
      </c>
      <c r="AV11" s="7" t="n">
        <v>0</v>
      </c>
      <c r="AW11" s="7" t="n">
        <v>0</v>
      </c>
      <c r="AX11" s="7" t="n">
        <v>3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2330.8</v>
      </c>
      <c r="BQ11" s="7">
        <f>BO11/31*31</f>
        <v/>
      </c>
      <c r="BR11" s="7">
        <f>IFERROR(BL11/BE11,0)</f>
        <v/>
      </c>
    </row>
    <row r="12">
      <c r="A12" s="6" t="n">
        <v>6</v>
      </c>
      <c r="B12" s="6" t="inlineStr">
        <is>
          <t>2025-08-01</t>
        </is>
      </c>
      <c r="C12" s="6" t="inlineStr">
        <is>
          <t>МТ</t>
        </is>
      </c>
      <c r="D12" s="6" t="inlineStr">
        <is>
          <t>Ершов Данил Викторович</t>
        </is>
      </c>
      <c r="E12" s="7" t="n">
        <v>24658.5</v>
      </c>
      <c r="F12" s="7" t="n">
        <v>15</v>
      </c>
      <c r="G12" s="7" t="n">
        <v>0</v>
      </c>
      <c r="H12" s="7" t="n">
        <v>0</v>
      </c>
      <c r="I12" s="7" t="n">
        <v>0</v>
      </c>
      <c r="J12" s="7" t="n">
        <v>19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0</v>
      </c>
      <c r="P12" s="7" t="n">
        <v>0</v>
      </c>
      <c r="Q12" s="7" t="n">
        <v>0</v>
      </c>
      <c r="R12" s="7" t="n">
        <v>0</v>
      </c>
      <c r="S12" s="7" t="n">
        <v>0</v>
      </c>
      <c r="T12" s="7" t="n">
        <v>19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13987.25</v>
      </c>
      <c r="Z12" s="7" t="n">
        <v>10</v>
      </c>
      <c r="AA12" s="7" t="n">
        <v>0</v>
      </c>
      <c r="AB12" s="7" t="n">
        <v>0</v>
      </c>
      <c r="AC12" s="7" t="n">
        <v>0</v>
      </c>
      <c r="AD12" s="7" t="n">
        <v>19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25517.25</v>
      </c>
      <c r="AJ12" s="7" t="n">
        <v>14</v>
      </c>
      <c r="AK12" s="7" t="n">
        <v>0</v>
      </c>
      <c r="AL12" s="7" t="n">
        <v>0</v>
      </c>
      <c r="AM12" s="7" t="n">
        <v>1</v>
      </c>
      <c r="AN12" s="7" t="n">
        <v>19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8738.75</v>
      </c>
      <c r="AT12" s="7" t="n">
        <v>7</v>
      </c>
      <c r="AU12" s="7" t="n">
        <v>0</v>
      </c>
      <c r="AV12" s="7" t="n">
        <v>0</v>
      </c>
      <c r="AW12" s="7" t="n">
        <v>0</v>
      </c>
      <c r="AX12" s="7" t="n">
        <v>8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1592.492063492063</v>
      </c>
      <c r="BQ12" s="7">
        <f>BO12/31*31</f>
        <v/>
      </c>
      <c r="BR12" s="7">
        <f>IFERROR(BL12/BE12,0)</f>
        <v/>
      </c>
    </row>
    <row r="13">
      <c r="A13" s="6" t="n">
        <v>7</v>
      </c>
      <c r="B13" s="6" t="inlineStr">
        <is>
          <t>2025-05-15</t>
        </is>
      </c>
      <c r="C13" s="6" t="inlineStr">
        <is>
          <t>ПТ</t>
        </is>
      </c>
      <c r="D13" s="6" t="inlineStr">
        <is>
          <t>Зинченко Лидия Ивановна</t>
        </is>
      </c>
      <c r="E13" s="7" t="n">
        <v>15456.75</v>
      </c>
      <c r="F13" s="7" t="n">
        <v>10</v>
      </c>
      <c r="G13" s="7" t="n">
        <v>0</v>
      </c>
      <c r="H13" s="7" t="n">
        <v>0</v>
      </c>
      <c r="I13" s="7" t="n">
        <v>0</v>
      </c>
      <c r="J13" s="7" t="n">
        <v>12</v>
      </c>
      <c r="K13" s="7">
        <f>ROUND(J13*BP13/100,0)*100</f>
        <v/>
      </c>
      <c r="L13" s="7" t="n">
        <v>0</v>
      </c>
      <c r="M13" s="7">
        <f>E13-K13</f>
        <v/>
      </c>
      <c r="N13" s="7" t="n">
        <v>1</v>
      </c>
      <c r="O13" s="7" t="n">
        <v>14378.75</v>
      </c>
      <c r="P13" s="7" t="n">
        <v>9</v>
      </c>
      <c r="Q13" s="7" t="n">
        <v>0</v>
      </c>
      <c r="R13" s="7" t="n">
        <v>0</v>
      </c>
      <c r="S13" s="7" t="n">
        <v>0</v>
      </c>
      <c r="T13" s="7" t="n">
        <v>12</v>
      </c>
      <c r="U13" s="7">
        <f>ROUND(T13*BP13/100,0)*100</f>
        <v/>
      </c>
      <c r="V13" s="7" t="n">
        <v>0</v>
      </c>
      <c r="W13" s="7">
        <f>O13-U13</f>
        <v/>
      </c>
      <c r="X13" s="7" t="n">
        <v>3</v>
      </c>
      <c r="Y13" s="7" t="n">
        <v>10496.75</v>
      </c>
      <c r="Z13" s="7" t="n">
        <v>7</v>
      </c>
      <c r="AA13" s="7" t="n">
        <v>0</v>
      </c>
      <c r="AB13" s="7" t="n">
        <v>0</v>
      </c>
      <c r="AC13" s="7" t="n">
        <v>0</v>
      </c>
      <c r="AD13" s="7" t="n">
        <v>12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2</v>
      </c>
      <c r="AI13" s="7" t="n">
        <v>10899.25</v>
      </c>
      <c r="AJ13" s="7" t="n">
        <v>7</v>
      </c>
      <c r="AK13" s="7" t="n">
        <v>0</v>
      </c>
      <c r="AL13" s="7" t="n">
        <v>0</v>
      </c>
      <c r="AM13" s="7" t="n">
        <v>0</v>
      </c>
      <c r="AN13" s="7" t="n">
        <v>12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4</v>
      </c>
      <c r="AS13" s="7" t="n">
        <v>3094</v>
      </c>
      <c r="AT13" s="7" t="n">
        <v>2</v>
      </c>
      <c r="AU13" s="7" t="n">
        <v>0</v>
      </c>
      <c r="AV13" s="7" t="n">
        <v>0</v>
      </c>
      <c r="AW13" s="7" t="n">
        <v>0</v>
      </c>
      <c r="AX13" s="7" t="n">
        <v>5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2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1449.567307692308</v>
      </c>
      <c r="BQ13" s="7">
        <f>BO13/31*31</f>
        <v/>
      </c>
      <c r="BR13" s="7">
        <f>IFERROR(BL13/BE13,0)</f>
        <v/>
      </c>
    </row>
    <row r="14">
      <c r="A14" s="6" t="n">
        <v>8</v>
      </c>
      <c r="B14" s="6" t="inlineStr">
        <is>
          <t>2026-01-02</t>
        </is>
      </c>
      <c r="C14" s="6" t="inlineStr">
        <is>
          <t>ПТ</t>
        </is>
      </c>
      <c r="D14" s="6" t="inlineStr">
        <is>
          <t>Кийко Меланья Максимовна</t>
        </is>
      </c>
      <c r="E14" s="7" t="n">
        <v>0</v>
      </c>
      <c r="F14" s="7" t="n">
        <v>0</v>
      </c>
      <c r="G14" s="7" t="n">
        <v>0</v>
      </c>
      <c r="H14" s="7" t="n">
        <v>0</v>
      </c>
      <c r="I14" s="7" t="n">
        <v>4</v>
      </c>
      <c r="J14" s="7" t="n">
        <v>0</v>
      </c>
      <c r="K14" s="7">
        <f>ROUND(J14*BP14/100,0)*100</f>
        <v/>
      </c>
      <c r="L14" s="7" t="n">
        <v>0</v>
      </c>
      <c r="M14" s="7">
        <f>E14-K14</f>
        <v/>
      </c>
      <c r="N14" s="7" t="n">
        <v>0</v>
      </c>
      <c r="O14" s="7" t="n">
        <v>3444.75</v>
      </c>
      <c r="P14" s="7" t="n">
        <v>2</v>
      </c>
      <c r="Q14" s="7" t="n">
        <v>0</v>
      </c>
      <c r="R14" s="7" t="n">
        <v>0</v>
      </c>
      <c r="S14" s="7" t="n">
        <v>2</v>
      </c>
      <c r="T14" s="7" t="n">
        <v>0</v>
      </c>
      <c r="U14" s="7">
        <f>ROUND(T14*BP14/100,0)*100</f>
        <v/>
      </c>
      <c r="V14" s="7" t="n">
        <v>0</v>
      </c>
      <c r="W14" s="7">
        <f>O14-U14</f>
        <v/>
      </c>
      <c r="X14" s="7" t="n">
        <v>0</v>
      </c>
      <c r="Y14" s="7" t="n">
        <v>4732</v>
      </c>
      <c r="Z14" s="7" t="n">
        <v>3</v>
      </c>
      <c r="AA14" s="7" t="n">
        <v>0</v>
      </c>
      <c r="AB14" s="7" t="n">
        <v>0</v>
      </c>
      <c r="AC14" s="7" t="n">
        <v>3</v>
      </c>
      <c r="AD14" s="7" t="n">
        <v>0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0</v>
      </c>
      <c r="AI14" s="7" t="n">
        <v>12675</v>
      </c>
      <c r="AJ14" s="7" t="n">
        <v>8</v>
      </c>
      <c r="AK14" s="7" t="n">
        <v>0</v>
      </c>
      <c r="AL14" s="7" t="n">
        <v>0</v>
      </c>
      <c r="AM14" s="7" t="n">
        <v>1</v>
      </c>
      <c r="AN14" s="7" t="n">
        <v>0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0</v>
      </c>
      <c r="AS14" s="7" t="n">
        <v>3177.25</v>
      </c>
      <c r="AT14" s="7" t="n">
        <v>2</v>
      </c>
      <c r="AU14" s="7" t="n">
        <v>0</v>
      </c>
      <c r="AV14" s="7" t="n">
        <v>0</v>
      </c>
      <c r="AW14" s="7" t="n">
        <v>1</v>
      </c>
      <c r="AX14" s="7" t="n">
        <v>0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0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0</v>
      </c>
      <c r="BQ14" s="7">
        <f>BO14/31*31</f>
        <v/>
      </c>
      <c r="BR14" s="7">
        <f>IFERROR(BL14/BE14,0)</f>
        <v/>
      </c>
    </row>
    <row r="15">
      <c r="A15" s="6" t="n">
        <v>9</v>
      </c>
      <c r="B15" s="6" t="inlineStr">
        <is>
          <t>2025-08-01</t>
        </is>
      </c>
      <c r="C15" s="6" t="inlineStr">
        <is>
          <t>ПТ</t>
        </is>
      </c>
      <c r="D15" s="6" t="inlineStr">
        <is>
          <t>Корнеев Иван Викторович</t>
        </is>
      </c>
      <c r="E15" s="7" t="n">
        <v>36132.5</v>
      </c>
      <c r="F15" s="7" t="n">
        <v>22</v>
      </c>
      <c r="G15" s="7" t="n">
        <v>0</v>
      </c>
      <c r="H15" s="7" t="n">
        <v>0</v>
      </c>
      <c r="I15" s="7" t="n">
        <v>1</v>
      </c>
      <c r="J15" s="7" t="n">
        <v>28</v>
      </c>
      <c r="K15" s="7">
        <f>ROUND(J15*BP15/100,0)*100</f>
        <v/>
      </c>
      <c r="L15" s="7" t="n">
        <v>0</v>
      </c>
      <c r="M15" s="7">
        <f>E15-K15</f>
        <v/>
      </c>
      <c r="N15" s="7" t="n">
        <v>0</v>
      </c>
      <c r="O15" s="7" t="n">
        <v>32302.5</v>
      </c>
      <c r="P15" s="7" t="n">
        <v>21</v>
      </c>
      <c r="Q15" s="7" t="n">
        <v>0</v>
      </c>
      <c r="R15" s="7" t="n">
        <v>0</v>
      </c>
      <c r="S15" s="7" t="n">
        <v>0</v>
      </c>
      <c r="T15" s="7" t="n">
        <v>28</v>
      </c>
      <c r="U15" s="7">
        <f>ROUND(T15*BP15/100,0)*100</f>
        <v/>
      </c>
      <c r="V15" s="7" t="n">
        <v>0</v>
      </c>
      <c r="W15" s="7">
        <f>O15-U15</f>
        <v/>
      </c>
      <c r="X15" s="7" t="n">
        <v>0</v>
      </c>
      <c r="Y15" s="7" t="n">
        <v>32591</v>
      </c>
      <c r="Z15" s="7" t="n">
        <v>20</v>
      </c>
      <c r="AA15" s="7" t="n">
        <v>0</v>
      </c>
      <c r="AB15" s="7" t="n">
        <v>0</v>
      </c>
      <c r="AC15" s="7" t="n">
        <v>0</v>
      </c>
      <c r="AD15" s="7" t="n">
        <v>28</v>
      </c>
      <c r="AE15" s="7">
        <f>ROUND(AD15*BP15/100,0)*100</f>
        <v/>
      </c>
      <c r="AF15" s="7" t="n">
        <v>0</v>
      </c>
      <c r="AG15" s="7">
        <f>Y15-AE15</f>
        <v/>
      </c>
      <c r="AH15" s="7" t="n">
        <v>1</v>
      </c>
      <c r="AI15" s="7" t="n">
        <v>27638.25</v>
      </c>
      <c r="AJ15" s="7" t="n">
        <v>17</v>
      </c>
      <c r="AK15" s="7" t="n">
        <v>0</v>
      </c>
      <c r="AL15" s="7" t="n">
        <v>0</v>
      </c>
      <c r="AM15" s="7" t="n">
        <v>0</v>
      </c>
      <c r="AN15" s="7" t="n">
        <v>28</v>
      </c>
      <c r="AO15" s="7">
        <f>ROUND(AN15*BP15/100,0)*100</f>
        <v/>
      </c>
      <c r="AP15" s="7" t="n">
        <v>0</v>
      </c>
      <c r="AQ15" s="7">
        <f>AI15-AO15</f>
        <v/>
      </c>
      <c r="AR15" s="7" t="n">
        <v>2</v>
      </c>
      <c r="AS15" s="7" t="n">
        <v>15488.5</v>
      </c>
      <c r="AT15" s="7" t="n">
        <v>10</v>
      </c>
      <c r="AU15" s="7" t="n">
        <v>0</v>
      </c>
      <c r="AV15" s="7" t="n">
        <v>0</v>
      </c>
      <c r="AW15" s="7" t="n">
        <v>0</v>
      </c>
      <c r="AX15" s="7" t="n">
        <v>12</v>
      </c>
      <c r="AY15" s="7">
        <f>ROUND(AX15*BP15/100,0)*100</f>
        <v/>
      </c>
      <c r="AZ15" s="7" t="n">
        <v>0</v>
      </c>
      <c r="BA15" s="7">
        <f>AS15-AY15</f>
        <v/>
      </c>
      <c r="BB15" s="7" t="n">
        <v>0</v>
      </c>
      <c r="BC15" s="6" t="n"/>
      <c r="BD15" s="7">
        <f>SUM(J15,T15,AD15,AN15,AX15)</f>
        <v/>
      </c>
      <c r="BE15" s="7">
        <f>SUM(F15,P15,Z15,AJ15,AT15)</f>
        <v/>
      </c>
      <c r="BF15" s="7">
        <f>SUM(N15,X15,AH15,AR15,BB15)</f>
        <v/>
      </c>
      <c r="BG15" s="7">
        <f>SUM(L15,V15,AF15,AP15,AZ15)</f>
        <v/>
      </c>
      <c r="BH15" s="7">
        <f>SUM(I15,S15,AC15,AM15,AW15)</f>
        <v/>
      </c>
      <c r="BI15" s="7" t="n">
        <v>0</v>
      </c>
      <c r="BJ15" s="7">
        <f>SUM(H15,R15,AB15,AL15,AV15)</f>
        <v/>
      </c>
      <c r="BK15" s="7">
        <f>SUM(K15,U15,AE15,AO15,AY15)</f>
        <v/>
      </c>
      <c r="BL15" s="7">
        <f>SUM(E15,O15,Y15,AI15,AS15)</f>
        <v/>
      </c>
      <c r="BM15" s="7">
        <f>SUM(G15,Q15,AA15,AK15,AU15)</f>
        <v/>
      </c>
      <c r="BN15" s="7" t="n">
        <v>0</v>
      </c>
      <c r="BO15" s="7">
        <f>BL15+BM15+BN15</f>
        <v/>
      </c>
      <c r="BP15" s="7" t="n">
        <v>1553.682989690722</v>
      </c>
      <c r="BQ15" s="7">
        <f>BO15/31*31</f>
        <v/>
      </c>
      <c r="BR15" s="7">
        <f>IFERROR(BL15/BE15,0)</f>
        <v/>
      </c>
    </row>
    <row r="16">
      <c r="A16" s="6" t="n">
        <v>10</v>
      </c>
      <c r="B16" s="6" t="inlineStr">
        <is>
          <t>2026-01-02</t>
        </is>
      </c>
      <c r="C16" s="6" t="inlineStr">
        <is>
          <t>ПТ</t>
        </is>
      </c>
      <c r="D16" s="6" t="inlineStr">
        <is>
          <t>Красильников Михаил Васильевич</t>
        </is>
      </c>
      <c r="E16" s="7" t="n">
        <v>0</v>
      </c>
      <c r="F16" s="7" t="n">
        <v>0</v>
      </c>
      <c r="G16" s="7" t="n">
        <v>0</v>
      </c>
      <c r="H16" s="7" t="n">
        <v>0</v>
      </c>
      <c r="I16" s="7" t="n">
        <v>0</v>
      </c>
      <c r="J16" s="7" t="n">
        <v>1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0</v>
      </c>
      <c r="P16" s="7" t="n">
        <v>0</v>
      </c>
      <c r="Q16" s="7" t="n">
        <v>0</v>
      </c>
      <c r="R16" s="7" t="n">
        <v>0</v>
      </c>
      <c r="S16" s="7" t="n">
        <v>0</v>
      </c>
      <c r="T16" s="7" t="n">
        <v>1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0</v>
      </c>
      <c r="Z16" s="7" t="n">
        <v>0</v>
      </c>
      <c r="AA16" s="7" t="n">
        <v>0</v>
      </c>
      <c r="AB16" s="7" t="n">
        <v>0</v>
      </c>
      <c r="AC16" s="7" t="n">
        <v>0</v>
      </c>
      <c r="AD16" s="7" t="n">
        <v>1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0</v>
      </c>
      <c r="AI16" s="7" t="n">
        <v>0</v>
      </c>
      <c r="AJ16" s="7" t="n">
        <v>0</v>
      </c>
      <c r="AK16" s="7" t="n">
        <v>0</v>
      </c>
      <c r="AL16" s="7" t="n">
        <v>0</v>
      </c>
      <c r="AM16" s="7" t="n">
        <v>1</v>
      </c>
      <c r="AN16" s="7" t="n">
        <v>1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0</v>
      </c>
      <c r="AS16" s="7" t="n">
        <v>0</v>
      </c>
      <c r="AT16" s="7" t="n">
        <v>0</v>
      </c>
      <c r="AU16" s="7" t="n">
        <v>0</v>
      </c>
      <c r="AV16" s="7" t="n">
        <v>0</v>
      </c>
      <c r="AW16" s="7" t="n">
        <v>3</v>
      </c>
      <c r="AX16" s="7" t="n">
        <v>0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0</v>
      </c>
      <c r="BQ16" s="7">
        <f>BO16/31*31</f>
        <v/>
      </c>
      <c r="BR16" s="7">
        <f>IFERROR(BL16/BE16,0)</f>
        <v/>
      </c>
    </row>
    <row r="17">
      <c r="A17" s="6" t="n">
        <v>11</v>
      </c>
      <c r="B17" s="6" t="inlineStr">
        <is>
          <t>2026-01-02</t>
        </is>
      </c>
      <c r="C17" s="6" t="inlineStr">
        <is>
          <t>ПТ</t>
        </is>
      </c>
      <c r="D17" s="6" t="inlineStr">
        <is>
          <t>Пирогов Илья Дмитриевич</t>
        </is>
      </c>
      <c r="E17" s="7" t="n">
        <v>18943</v>
      </c>
      <c r="F17" s="7" t="n">
        <v>13</v>
      </c>
      <c r="G17" s="7" t="n">
        <v>0</v>
      </c>
      <c r="H17" s="7" t="n">
        <v>0</v>
      </c>
      <c r="I17" s="7" t="n">
        <v>0</v>
      </c>
      <c r="J17" s="7" t="n">
        <v>16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19330.83</v>
      </c>
      <c r="P17" s="7" t="n">
        <v>12</v>
      </c>
      <c r="Q17" s="7" t="n">
        <v>0</v>
      </c>
      <c r="R17" s="7" t="n">
        <v>0</v>
      </c>
      <c r="S17" s="7" t="n">
        <v>0</v>
      </c>
      <c r="T17" s="7" t="n">
        <v>16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9330</v>
      </c>
      <c r="Z17" s="7" t="n">
        <v>6</v>
      </c>
      <c r="AA17" s="7" t="n">
        <v>0</v>
      </c>
      <c r="AB17" s="7" t="n">
        <v>0</v>
      </c>
      <c r="AC17" s="7" t="n">
        <v>0</v>
      </c>
      <c r="AD17" s="7" t="n">
        <v>16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0</v>
      </c>
      <c r="AI17" s="7" t="n">
        <v>15559.17</v>
      </c>
      <c r="AJ17" s="7" t="n">
        <v>10</v>
      </c>
      <c r="AK17" s="7" t="n">
        <v>0</v>
      </c>
      <c r="AL17" s="7" t="n">
        <v>0</v>
      </c>
      <c r="AM17" s="7" t="n">
        <v>0</v>
      </c>
      <c r="AN17" s="7" t="n">
        <v>16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0</v>
      </c>
      <c r="AS17" s="7" t="n">
        <v>6303.16</v>
      </c>
      <c r="AT17" s="7" t="n">
        <v>4</v>
      </c>
      <c r="AU17" s="7" t="n">
        <v>0</v>
      </c>
      <c r="AV17" s="7" t="n">
        <v>0</v>
      </c>
      <c r="AW17" s="7" t="n">
        <v>0</v>
      </c>
      <c r="AX17" s="7" t="n">
        <v>7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1315.61126984127</v>
      </c>
      <c r="BQ17" s="7">
        <f>BO17/31*31</f>
        <v/>
      </c>
      <c r="BR17" s="7">
        <f>IFERROR(BL17/BE17,0)</f>
        <v/>
      </c>
    </row>
    <row r="18">
      <c r="A18" s="6" t="n">
        <v>12</v>
      </c>
      <c r="B18" s="6" t="inlineStr">
        <is>
          <t>2026-01-02</t>
        </is>
      </c>
      <c r="C18" s="6" t="inlineStr">
        <is>
          <t>ПТ</t>
        </is>
      </c>
      <c r="D18" s="6" t="inlineStr">
        <is>
          <t>Рочев Игорь Алексеевич</t>
        </is>
      </c>
      <c r="E18" s="7" t="n">
        <v>58051.75</v>
      </c>
      <c r="F18" s="7" t="n">
        <v>27</v>
      </c>
      <c r="G18" s="7" t="n">
        <v>0</v>
      </c>
      <c r="H18" s="7" t="n">
        <v>0</v>
      </c>
      <c r="I18" s="7" t="n">
        <v>0</v>
      </c>
      <c r="J18" s="7" t="n">
        <v>37</v>
      </c>
      <c r="K18" s="7">
        <f>ROUND(J18*BP18/100,0)*100</f>
        <v/>
      </c>
      <c r="L18" s="7" t="n">
        <v>0</v>
      </c>
      <c r="M18" s="7">
        <f>E18-K18</f>
        <v/>
      </c>
      <c r="N18" s="7" t="n">
        <v>0</v>
      </c>
      <c r="O18" s="7" t="n">
        <v>50076.25</v>
      </c>
      <c r="P18" s="7" t="n">
        <v>23</v>
      </c>
      <c r="Q18" s="7" t="n">
        <v>0</v>
      </c>
      <c r="R18" s="7" t="n">
        <v>0</v>
      </c>
      <c r="S18" s="7" t="n">
        <v>0</v>
      </c>
      <c r="T18" s="7" t="n">
        <v>37</v>
      </c>
      <c r="U18" s="7">
        <f>ROUND(T18*BP18/100,0)*100</f>
        <v/>
      </c>
      <c r="V18" s="7" t="n">
        <v>0</v>
      </c>
      <c r="W18" s="7">
        <f>O18-U18</f>
        <v/>
      </c>
      <c r="X18" s="7" t="n">
        <v>1</v>
      </c>
      <c r="Y18" s="7" t="n">
        <v>61373.25</v>
      </c>
      <c r="Z18" s="7" t="n">
        <v>29</v>
      </c>
      <c r="AA18" s="7" t="n">
        <v>0</v>
      </c>
      <c r="AB18" s="7" t="n">
        <v>0</v>
      </c>
      <c r="AC18" s="7" t="n">
        <v>0</v>
      </c>
      <c r="AD18" s="7" t="n">
        <v>37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2</v>
      </c>
      <c r="AI18" s="7" t="n">
        <v>60959.5</v>
      </c>
      <c r="AJ18" s="7" t="n">
        <v>29</v>
      </c>
      <c r="AK18" s="7" t="n">
        <v>0</v>
      </c>
      <c r="AL18" s="7" t="n">
        <v>0</v>
      </c>
      <c r="AM18" s="7" t="n">
        <v>0</v>
      </c>
      <c r="AN18" s="7" t="n">
        <v>37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3</v>
      </c>
      <c r="AS18" s="7" t="n">
        <v>30540.83</v>
      </c>
      <c r="AT18" s="7" t="n">
        <v>14</v>
      </c>
      <c r="AU18" s="7" t="n">
        <v>0</v>
      </c>
      <c r="AV18" s="7" t="n">
        <v>0</v>
      </c>
      <c r="AW18" s="7" t="n">
        <v>0</v>
      </c>
      <c r="AX18" s="7" t="n">
        <v>16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2092.43528</v>
      </c>
      <c r="BQ18" s="7">
        <f>BO18/31*31</f>
        <v/>
      </c>
      <c r="BR18" s="7">
        <f>IFERROR(BL18/BE18,0)</f>
        <v/>
      </c>
    </row>
    <row r="19">
      <c r="A19" s="6" t="n">
        <v>13</v>
      </c>
      <c r="B19" s="6" t="inlineStr">
        <is>
          <t>2026-01-02</t>
        </is>
      </c>
      <c r="C19" s="6" t="inlineStr">
        <is>
          <t>ПТ</t>
        </is>
      </c>
      <c r="D19" s="6" t="inlineStr">
        <is>
          <t>Ставертий Глеб Владимирович</t>
        </is>
      </c>
      <c r="E19" s="7" t="n">
        <v>4754.5</v>
      </c>
      <c r="F19" s="7" t="n">
        <v>4</v>
      </c>
      <c r="G19" s="7" t="n">
        <v>0</v>
      </c>
      <c r="H19" s="7" t="n">
        <v>0</v>
      </c>
      <c r="I19" s="7" t="n">
        <v>4</v>
      </c>
      <c r="J19" s="7" t="n">
        <v>4</v>
      </c>
      <c r="K19" s="7">
        <f>ROUND(J19*BP19/100,0)*100</f>
        <v/>
      </c>
      <c r="L19" s="7" t="n">
        <v>0</v>
      </c>
      <c r="M19" s="7">
        <f>E19-K19</f>
        <v/>
      </c>
      <c r="N19" s="7" t="n">
        <v>0</v>
      </c>
      <c r="O19" s="7" t="n">
        <v>3109.5</v>
      </c>
      <c r="P19" s="7" t="n">
        <v>2</v>
      </c>
      <c r="Q19" s="7" t="n">
        <v>0</v>
      </c>
      <c r="R19" s="7" t="n">
        <v>0</v>
      </c>
      <c r="S19" s="7" t="n">
        <v>3</v>
      </c>
      <c r="T19" s="7" t="n">
        <v>4</v>
      </c>
      <c r="U19" s="7">
        <f>ROUND(T19*BP19/100,0)*100</f>
        <v/>
      </c>
      <c r="V19" s="7" t="n">
        <v>0</v>
      </c>
      <c r="W19" s="7">
        <f>O19-U19</f>
        <v/>
      </c>
      <c r="X19" s="7" t="n">
        <v>0</v>
      </c>
      <c r="Y19" s="7" t="n">
        <v>10264.75</v>
      </c>
      <c r="Z19" s="7" t="n">
        <v>6</v>
      </c>
      <c r="AA19" s="7" t="n">
        <v>0</v>
      </c>
      <c r="AB19" s="7" t="n">
        <v>0</v>
      </c>
      <c r="AC19" s="7" t="n">
        <v>0</v>
      </c>
      <c r="AD19" s="7" t="n">
        <v>4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0</v>
      </c>
      <c r="AI19" s="7" t="n">
        <v>9809.5</v>
      </c>
      <c r="AJ19" s="7" t="n">
        <v>6</v>
      </c>
      <c r="AK19" s="7" t="n">
        <v>0</v>
      </c>
      <c r="AL19" s="7" t="n">
        <v>0</v>
      </c>
      <c r="AM19" s="7" t="n">
        <v>3</v>
      </c>
      <c r="AN19" s="7" t="n">
        <v>4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1645</v>
      </c>
      <c r="AT19" s="7" t="n">
        <v>1</v>
      </c>
      <c r="AU19" s="7" t="n">
        <v>0</v>
      </c>
      <c r="AV19" s="7" t="n">
        <v>0</v>
      </c>
      <c r="AW19" s="7" t="n">
        <v>0</v>
      </c>
      <c r="AX19" s="7" t="n">
        <v>2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1269.5</v>
      </c>
      <c r="BQ19" s="7">
        <f>BO19/31*31</f>
        <v/>
      </c>
      <c r="BR19" s="7">
        <f>IFERROR(BL19/BE19,0)</f>
        <v/>
      </c>
    </row>
    <row r="20">
      <c r="A20" s="6" t="n">
        <v>14</v>
      </c>
      <c r="B20" s="6" t="inlineStr">
        <is>
          <t>2026-01-02</t>
        </is>
      </c>
      <c r="C20" s="6" t="inlineStr">
        <is>
          <t>ПТ</t>
        </is>
      </c>
      <c r="D20" s="6" t="inlineStr">
        <is>
          <t>Терехин Андрей Владимирович</t>
        </is>
      </c>
      <c r="E20" s="7" t="n">
        <v>23444.05</v>
      </c>
      <c r="F20" s="7" t="n">
        <v>12</v>
      </c>
      <c r="G20" s="7" t="n">
        <v>0</v>
      </c>
      <c r="H20" s="7" t="n">
        <v>0</v>
      </c>
      <c r="I20" s="7" t="n">
        <v>1</v>
      </c>
      <c r="J20" s="7" t="n">
        <v>15</v>
      </c>
      <c r="K20" s="7">
        <f>ROUND(J20*BP20/100,0)*100</f>
        <v/>
      </c>
      <c r="L20" s="7" t="n">
        <v>0</v>
      </c>
      <c r="M20" s="7">
        <f>E20-K20</f>
        <v/>
      </c>
      <c r="N20" s="7" t="n">
        <v>0</v>
      </c>
      <c r="O20" s="7" t="n">
        <v>21329.05</v>
      </c>
      <c r="P20" s="7" t="n">
        <v>11</v>
      </c>
      <c r="Q20" s="7" t="n">
        <v>0</v>
      </c>
      <c r="R20" s="7" t="n">
        <v>0</v>
      </c>
      <c r="S20" s="7" t="n">
        <v>2</v>
      </c>
      <c r="T20" s="7" t="n">
        <v>15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15305.63</v>
      </c>
      <c r="Z20" s="7" t="n">
        <v>8</v>
      </c>
      <c r="AA20" s="7" t="n">
        <v>0</v>
      </c>
      <c r="AB20" s="7" t="n">
        <v>0</v>
      </c>
      <c r="AC20" s="7" t="n">
        <v>0</v>
      </c>
      <c r="AD20" s="7" t="n">
        <v>15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1</v>
      </c>
      <c r="AI20" s="7" t="n">
        <v>18863.92</v>
      </c>
      <c r="AJ20" s="7" t="n">
        <v>10</v>
      </c>
      <c r="AK20" s="7" t="n">
        <v>0</v>
      </c>
      <c r="AL20" s="7" t="n">
        <v>0</v>
      </c>
      <c r="AM20" s="7" t="n">
        <v>1</v>
      </c>
      <c r="AN20" s="7" t="n">
        <v>15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0</v>
      </c>
      <c r="AS20" s="7" t="n">
        <v>5892.75</v>
      </c>
      <c r="AT20" s="7" t="n">
        <v>3</v>
      </c>
      <c r="AU20" s="7" t="n">
        <v>0</v>
      </c>
      <c r="AV20" s="7" t="n">
        <v>0</v>
      </c>
      <c r="AW20" s="7" t="n">
        <v>0</v>
      </c>
      <c r="AX20" s="7" t="n">
        <v>6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1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1498.019117647059</v>
      </c>
      <c r="BQ20" s="7">
        <f>BO20/31*31</f>
        <v/>
      </c>
      <c r="BR20" s="7">
        <f>IFERROR(BL20/BE20,0)</f>
        <v/>
      </c>
    </row>
    <row r="21">
      <c r="A21" s="6" t="n">
        <v>15</v>
      </c>
      <c r="B21" s="6" t="inlineStr">
        <is>
          <t>2024-02-05</t>
        </is>
      </c>
      <c r="C21" s="6" t="inlineStr">
        <is>
          <t>МТ</t>
        </is>
      </c>
      <c r="D21" s="6" t="inlineStr">
        <is>
          <t>Шангов Павел Михайлович</t>
        </is>
      </c>
      <c r="E21" s="7" t="n">
        <v>44171</v>
      </c>
      <c r="F21" s="7" t="n">
        <v>22</v>
      </c>
      <c r="G21" s="7" t="n">
        <v>7140</v>
      </c>
      <c r="H21" s="7" t="n">
        <v>6</v>
      </c>
      <c r="I21" s="7" t="n">
        <v>1</v>
      </c>
      <c r="J21" s="7" t="n">
        <v>27</v>
      </c>
      <c r="K21" s="7">
        <f>ROUND(J21*BP21/100,0)*100</f>
        <v/>
      </c>
      <c r="L21" s="7" t="n">
        <v>0</v>
      </c>
      <c r="M21" s="7">
        <f>E21-K21</f>
        <v/>
      </c>
      <c r="N21" s="7" t="n">
        <v>1</v>
      </c>
      <c r="O21" s="7" t="n">
        <v>33566.25</v>
      </c>
      <c r="P21" s="7" t="n">
        <v>18</v>
      </c>
      <c r="Q21" s="7" t="n">
        <v>7140</v>
      </c>
      <c r="R21" s="7" t="n">
        <v>6</v>
      </c>
      <c r="S21" s="7" t="n">
        <v>1</v>
      </c>
      <c r="T21" s="7" t="n">
        <v>27</v>
      </c>
      <c r="U21" s="7">
        <f>ROUND(T21*BP21/100,0)*100</f>
        <v/>
      </c>
      <c r="V21" s="7" t="n">
        <v>0</v>
      </c>
      <c r="W21" s="7">
        <f>O21-U21</f>
        <v/>
      </c>
      <c r="X21" s="7" t="n">
        <v>1</v>
      </c>
      <c r="Y21" s="7" t="n">
        <v>34906.63</v>
      </c>
      <c r="Z21" s="7" t="n">
        <v>18</v>
      </c>
      <c r="AA21" s="7" t="n">
        <v>7140</v>
      </c>
      <c r="AB21" s="7" t="n">
        <v>6</v>
      </c>
      <c r="AC21" s="7" t="n">
        <v>1</v>
      </c>
      <c r="AD21" s="7" t="n">
        <v>27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1</v>
      </c>
      <c r="AI21" s="7" t="n">
        <v>36563.12</v>
      </c>
      <c r="AJ21" s="7" t="n">
        <v>19</v>
      </c>
      <c r="AK21" s="7" t="n">
        <v>7140</v>
      </c>
      <c r="AL21" s="7" t="n">
        <v>6</v>
      </c>
      <c r="AM21" s="7" t="n">
        <v>0</v>
      </c>
      <c r="AN21" s="7" t="n">
        <v>27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1</v>
      </c>
      <c r="AS21" s="7" t="n">
        <v>15357.13</v>
      </c>
      <c r="AT21" s="7" t="n">
        <v>8</v>
      </c>
      <c r="AU21" s="7" t="n">
        <v>0</v>
      </c>
      <c r="AV21" s="7" t="n">
        <v>0</v>
      </c>
      <c r="AW21" s="7" t="n">
        <v>0</v>
      </c>
      <c r="AX21" s="7" t="n">
        <v>11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1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1769.853723404255</v>
      </c>
      <c r="BQ21" s="7">
        <f>BO21/31*31</f>
        <v/>
      </c>
      <c r="BR21" s="7">
        <f>IFERROR(BL21/BE21,0)</f>
        <v/>
      </c>
    </row>
    <row r="22">
      <c r="A22" s="8" t="n"/>
      <c r="B22" s="8" t="n"/>
      <c r="C22" s="8" t="n"/>
      <c r="D22" s="8" t="inlineStr">
        <is>
          <t>Итого ТЗ</t>
        </is>
      </c>
      <c r="E22" s="9">
        <f>SUM(E7:E21)</f>
        <v/>
      </c>
      <c r="F22" s="9">
        <f>SUM(F7:F21)</f>
        <v/>
      </c>
      <c r="G22" s="9">
        <f>SUM(G7:G21)</f>
        <v/>
      </c>
      <c r="H22" s="9">
        <f>SUM(H7:H21)</f>
        <v/>
      </c>
      <c r="I22" s="9">
        <f>SUM(I7:I21)</f>
        <v/>
      </c>
      <c r="J22" s="9">
        <f>SUM(J7:J21)</f>
        <v/>
      </c>
      <c r="K22" s="9">
        <f>SUM(K7:K21)</f>
        <v/>
      </c>
      <c r="L22" s="9">
        <f>SUM(L7:L21)</f>
        <v/>
      </c>
      <c r="M22" s="9">
        <f>SUM(M7:M21)</f>
        <v/>
      </c>
      <c r="N22" s="9">
        <f>SUM(N7:N21)</f>
        <v/>
      </c>
      <c r="O22" s="9">
        <f>SUM(O7:O21)</f>
        <v/>
      </c>
      <c r="P22" s="9">
        <f>SUM(P7:P21)</f>
        <v/>
      </c>
      <c r="Q22" s="9">
        <f>SUM(Q7:Q21)</f>
        <v/>
      </c>
      <c r="R22" s="9">
        <f>SUM(R7:R21)</f>
        <v/>
      </c>
      <c r="S22" s="9">
        <f>SUM(S7:S21)</f>
        <v/>
      </c>
      <c r="T22" s="9">
        <f>SUM(T7:T21)</f>
        <v/>
      </c>
      <c r="U22" s="9">
        <f>SUM(U7:U21)</f>
        <v/>
      </c>
      <c r="V22" s="9">
        <f>SUM(V7:V21)</f>
        <v/>
      </c>
      <c r="W22" s="9">
        <f>SUM(W7:W21)</f>
        <v/>
      </c>
      <c r="X22" s="9">
        <f>SUM(X7:X21)</f>
        <v/>
      </c>
      <c r="Y22" s="9">
        <f>SUM(Y7:Y21)</f>
        <v/>
      </c>
      <c r="Z22" s="9">
        <f>SUM(Z7:Z21)</f>
        <v/>
      </c>
      <c r="AA22" s="9">
        <f>SUM(AA7:AA21)</f>
        <v/>
      </c>
      <c r="AB22" s="9">
        <f>SUM(AB7:AB21)</f>
        <v/>
      </c>
      <c r="AC22" s="9">
        <f>SUM(AC7:AC21)</f>
        <v/>
      </c>
      <c r="AD22" s="9">
        <f>SUM(AD7:AD21)</f>
        <v/>
      </c>
      <c r="AE22" s="9">
        <f>SUM(AE7:AE21)</f>
        <v/>
      </c>
      <c r="AF22" s="9">
        <f>SUM(AF7:AF21)</f>
        <v/>
      </c>
      <c r="AG22" s="9">
        <f>SUM(AG7:AG21)</f>
        <v/>
      </c>
      <c r="AH22" s="9">
        <f>SUM(AH7:AH21)</f>
        <v/>
      </c>
      <c r="AI22" s="9">
        <f>SUM(AI7:AI21)</f>
        <v/>
      </c>
      <c r="AJ22" s="9">
        <f>SUM(AJ7:AJ21)</f>
        <v/>
      </c>
      <c r="AK22" s="9">
        <f>SUM(AK7:AK21)</f>
        <v/>
      </c>
      <c r="AL22" s="9">
        <f>SUM(AL7:AL21)</f>
        <v/>
      </c>
      <c r="AM22" s="9">
        <f>SUM(AM7:AM21)</f>
        <v/>
      </c>
      <c r="AN22" s="9">
        <f>SUM(AN7:AN21)</f>
        <v/>
      </c>
      <c r="AO22" s="9">
        <f>SUM(AO7:AO21)</f>
        <v/>
      </c>
      <c r="AP22" s="9">
        <f>SUM(AP7:AP21)</f>
        <v/>
      </c>
      <c r="AQ22" s="9">
        <f>SUM(AQ7:AQ21)</f>
        <v/>
      </c>
      <c r="AR22" s="9">
        <f>SUM(AR7:AR21)</f>
        <v/>
      </c>
      <c r="AS22" s="9">
        <f>SUM(AS7:AS21)</f>
        <v/>
      </c>
      <c r="AT22" s="9">
        <f>SUM(AT7:AT21)</f>
        <v/>
      </c>
      <c r="AU22" s="9">
        <f>SUM(AU7:AU21)</f>
        <v/>
      </c>
      <c r="AV22" s="9">
        <f>SUM(AV7:AV21)</f>
        <v/>
      </c>
      <c r="AW22" s="9">
        <f>SUM(AW7:AW21)</f>
        <v/>
      </c>
      <c r="AX22" s="9">
        <f>SUM(AX7:AX21)</f>
        <v/>
      </c>
      <c r="AY22" s="9">
        <f>SUM(AY7:AY21)</f>
        <v/>
      </c>
      <c r="AZ22" s="9">
        <f>SUM(AZ7:AZ21)</f>
        <v/>
      </c>
      <c r="BA22" s="9">
        <f>SUM(BA7:BA21)</f>
        <v/>
      </c>
      <c r="BB22" s="9">
        <f>SUM(BB7:BB21)</f>
        <v/>
      </c>
      <c r="BC22" s="9">
        <f>SUM(BC7:BC21)</f>
        <v/>
      </c>
      <c r="BD22" s="9">
        <f>SUM(BD7:BD21)</f>
        <v/>
      </c>
      <c r="BE22" s="9">
        <f>SUM(BE7:BE21)</f>
        <v/>
      </c>
      <c r="BF22" s="9">
        <f>SUM(BF7:BF21)</f>
        <v/>
      </c>
      <c r="BG22" s="9">
        <f>SUM(BG7:BG21)</f>
        <v/>
      </c>
      <c r="BH22" s="9">
        <f>SUM(BH7:BH21)</f>
        <v/>
      </c>
      <c r="BI22" s="9">
        <f>SUM(BI7:BI21)</f>
        <v/>
      </c>
      <c r="BJ22" s="9">
        <f>SUM(BJ7:BJ21)</f>
        <v/>
      </c>
      <c r="BK22" s="9">
        <f>SUM(BK7:BK21)</f>
        <v/>
      </c>
      <c r="BL22" s="9">
        <f>SUM(BL7:BL21)</f>
        <v/>
      </c>
      <c r="BM22" s="9">
        <f>SUM(BM7:BM21)</f>
        <v/>
      </c>
      <c r="BN22" s="9">
        <f>SUM(BN7:BN21)</f>
        <v/>
      </c>
      <c r="BO22" s="9">
        <f>SUM(BO7:BO21)</f>
        <v/>
      </c>
      <c r="BP22" s="9">
        <f>IFERROR(BK22/BD22,0)</f>
        <v/>
      </c>
      <c r="BQ22" s="9">
        <f>BO22/31*31</f>
        <v/>
      </c>
      <c r="BR22" s="9">
        <f>IFERROR(BL22/BE22,0)</f>
        <v/>
      </c>
    </row>
    <row r="24">
      <c r="A24" s="5" t="n"/>
      <c r="B24" s="5" t="n"/>
      <c r="C24" s="5" t="n"/>
      <c r="D24" s="5" t="inlineStr">
        <is>
          <t>ГРУППОВЫЕ ПРОГРАММЫ</t>
        </is>
      </c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  <c r="AC24" s="5" t="n"/>
      <c r="AD24" s="5" t="n"/>
      <c r="AE24" s="5" t="n"/>
      <c r="AF24" s="5" t="n"/>
      <c r="AG24" s="5" t="n"/>
      <c r="AH24" s="5" t="n"/>
      <c r="AI24" s="5" t="n"/>
      <c r="AJ24" s="5" t="n"/>
      <c r="AK24" s="5" t="n"/>
      <c r="AL24" s="5" t="n"/>
      <c r="AM24" s="5" t="n"/>
      <c r="AN24" s="5" t="n"/>
      <c r="AO24" s="5" t="n"/>
      <c r="AP24" s="5" t="n"/>
      <c r="AQ24" s="5" t="n"/>
      <c r="AR24" s="5" t="n"/>
      <c r="AS24" s="5" t="n"/>
      <c r="AT24" s="5" t="n"/>
      <c r="AU24" s="5" t="n"/>
      <c r="AV24" s="5" t="n"/>
      <c r="AW24" s="5" t="n"/>
      <c r="AX24" s="5" t="n"/>
      <c r="AY24" s="5" t="n"/>
      <c r="AZ24" s="5" t="n"/>
      <c r="BA24" s="5" t="n"/>
      <c r="BB24" s="5" t="n"/>
      <c r="BC24" s="5" t="n"/>
      <c r="BD24" s="5" t="n"/>
      <c r="BE24" s="5" t="n"/>
      <c r="BF24" s="5" t="n"/>
      <c r="BG24" s="5" t="n"/>
      <c r="BH24" s="5" t="n"/>
      <c r="BI24" s="5" t="n"/>
      <c r="BJ24" s="5" t="n"/>
      <c r="BK24" s="5" t="n"/>
      <c r="BL24" s="5" t="n"/>
      <c r="BM24" s="5" t="n"/>
      <c r="BN24" s="5" t="n"/>
      <c r="BO24" s="5" t="n"/>
      <c r="BP24" s="5" t="n"/>
      <c r="BQ24" s="5" t="n"/>
      <c r="BR24" s="5" t="n"/>
    </row>
    <row r="25">
      <c r="A25" s="4" t="inlineStr">
        <is>
          <t>№</t>
        </is>
      </c>
      <c r="B25" s="4" t="inlineStr">
        <is>
          <t>Дата начала</t>
        </is>
      </c>
      <c r="C25" s="4" t="inlineStr">
        <is>
          <t>Статус</t>
        </is>
      </c>
      <c r="D25" s="4" t="inlineStr">
        <is>
          <t>ФИО</t>
        </is>
      </c>
      <c r="E25" s="4" t="inlineStr">
        <is>
          <t>Факт $ из 1С</t>
        </is>
      </c>
      <c r="F25" s="4" t="inlineStr">
        <is>
          <t>Факт ПТ</t>
        </is>
      </c>
      <c r="G25" s="4" t="inlineStr">
        <is>
          <t>Факт $ МГ/секции</t>
        </is>
      </c>
      <c r="H25" s="4" t="inlineStr">
        <is>
          <t>Факт МГ/секции</t>
        </is>
      </c>
      <c r="I25" s="4" t="inlineStr">
        <is>
          <t>Факт ВПТ</t>
        </is>
      </c>
      <c r="J25" s="4" t="inlineStr">
        <is>
          <t>Тех. задание ПТ</t>
        </is>
      </c>
      <c r="K25" s="4" t="inlineStr">
        <is>
          <t>Тех задание $</t>
        </is>
      </c>
      <c r="L25" s="4" t="inlineStr">
        <is>
          <t>Тех. задание ВПТ</t>
        </is>
      </c>
      <c r="M25" s="4" t="inlineStr">
        <is>
          <t>Разница ПТ $</t>
        </is>
      </c>
      <c r="N25" s="4" t="inlineStr">
        <is>
          <t>Факт СПЛИТ</t>
        </is>
      </c>
      <c r="O25" s="4" t="inlineStr">
        <is>
          <t>Факт $ из 1С</t>
        </is>
      </c>
      <c r="P25" s="4" t="inlineStr">
        <is>
          <t>Факт ПТ</t>
        </is>
      </c>
      <c r="Q25" s="4" t="inlineStr">
        <is>
          <t>Факт $ МГ/секции</t>
        </is>
      </c>
      <c r="R25" s="4" t="inlineStr">
        <is>
          <t>Факт МГ/секции</t>
        </is>
      </c>
      <c r="S25" s="4" t="inlineStr">
        <is>
          <t>Факт ВПТ</t>
        </is>
      </c>
      <c r="T25" s="4" t="inlineStr">
        <is>
          <t>Тех. задание ПТ</t>
        </is>
      </c>
      <c r="U25" s="4" t="inlineStr">
        <is>
          <t>Тех задание $</t>
        </is>
      </c>
      <c r="V25" s="4" t="inlineStr">
        <is>
          <t>Тех. задание ВПТ</t>
        </is>
      </c>
      <c r="W25" s="4" t="inlineStr">
        <is>
          <t>Разница ПТ $</t>
        </is>
      </c>
      <c r="X25" s="4" t="inlineStr">
        <is>
          <t>Факт СПЛИТ</t>
        </is>
      </c>
      <c r="Y25" s="4" t="inlineStr">
        <is>
          <t>Факт $ из 1С</t>
        </is>
      </c>
      <c r="Z25" s="4" t="inlineStr">
        <is>
          <t>Факт ПТ</t>
        </is>
      </c>
      <c r="AA25" s="4" t="inlineStr">
        <is>
          <t>Факт $ МГ/секции</t>
        </is>
      </c>
      <c r="AB25" s="4" t="inlineStr">
        <is>
          <t>Факт МГ/секции</t>
        </is>
      </c>
      <c r="AC25" s="4" t="inlineStr">
        <is>
          <t>Факт ВПТ</t>
        </is>
      </c>
      <c r="AD25" s="4" t="inlineStr">
        <is>
          <t>Тех. задание ПТ</t>
        </is>
      </c>
      <c r="AE25" s="4" t="inlineStr">
        <is>
          <t>Тех задание $</t>
        </is>
      </c>
      <c r="AF25" s="4" t="inlineStr">
        <is>
          <t>Тех. задание ВПТ</t>
        </is>
      </c>
      <c r="AG25" s="4" t="inlineStr">
        <is>
          <t>Разница ПТ $</t>
        </is>
      </c>
      <c r="AH25" s="4" t="inlineStr">
        <is>
          <t>Факт СПЛИТ</t>
        </is>
      </c>
      <c r="AI25" s="4" t="inlineStr">
        <is>
          <t>Факт $ из 1С</t>
        </is>
      </c>
      <c r="AJ25" s="4" t="inlineStr">
        <is>
          <t>Факт ПТ</t>
        </is>
      </c>
      <c r="AK25" s="4" t="inlineStr">
        <is>
          <t>Факт $ МГ/секции</t>
        </is>
      </c>
      <c r="AL25" s="4" t="inlineStr">
        <is>
          <t>Факт МГ/секции</t>
        </is>
      </c>
      <c r="AM25" s="4" t="inlineStr">
        <is>
          <t>Факт ВПТ</t>
        </is>
      </c>
      <c r="AN25" s="4" t="inlineStr">
        <is>
          <t>Тех. задание ПТ</t>
        </is>
      </c>
      <c r="AO25" s="4" t="inlineStr">
        <is>
          <t>Тех задание $</t>
        </is>
      </c>
      <c r="AP25" s="4" t="inlineStr">
        <is>
          <t>Тех. задание ВПТ</t>
        </is>
      </c>
      <c r="AQ25" s="4" t="inlineStr">
        <is>
          <t>Разница ПТ $</t>
        </is>
      </c>
      <c r="AR25" s="4" t="inlineStr">
        <is>
          <t>Факт СПЛИТ</t>
        </is>
      </c>
      <c r="AS25" s="4" t="inlineStr">
        <is>
          <t>Факт $ из 1С</t>
        </is>
      </c>
      <c r="AT25" s="4" t="inlineStr">
        <is>
          <t>Факт ПТ</t>
        </is>
      </c>
      <c r="AU25" s="4" t="inlineStr">
        <is>
          <t>Факт $ МГ/секции</t>
        </is>
      </c>
      <c r="AV25" s="4" t="inlineStr">
        <is>
          <t>Факт МГ/секции</t>
        </is>
      </c>
      <c r="AW25" s="4" t="inlineStr">
        <is>
          <t>Факт ВПТ</t>
        </is>
      </c>
      <c r="AX25" s="4" t="inlineStr">
        <is>
          <t>Тех. задание ПТ</t>
        </is>
      </c>
      <c r="AY25" s="4" t="inlineStr">
        <is>
          <t>Тех задание $</t>
        </is>
      </c>
      <c r="AZ25" s="4" t="inlineStr">
        <is>
          <t>Тех. задание ВПТ</t>
        </is>
      </c>
      <c r="BA25" s="4" t="inlineStr">
        <is>
          <t>Разница ПТ $</t>
        </is>
      </c>
      <c r="BB25" s="4" t="inlineStr">
        <is>
          <t>Факт СПЛИТ</t>
        </is>
      </c>
      <c r="BC25" s="4" t="inlineStr"/>
      <c r="BD25" s="4" t="inlineStr">
        <is>
          <t>Тех. задание ПТ</t>
        </is>
      </c>
      <c r="BE25" s="4" t="inlineStr">
        <is>
          <t>Факт ПТ</t>
        </is>
      </c>
      <c r="BF25" s="4" t="inlineStr">
        <is>
          <t>Факт СПЛИТ</t>
        </is>
      </c>
      <c r="BG25" s="4" t="inlineStr">
        <is>
          <t>Тех. задание ВПТ</t>
        </is>
      </c>
      <c r="BH25" s="4" t="inlineStr">
        <is>
          <t>Факт ВПТ</t>
        </is>
      </c>
      <c r="BI25" s="4" t="inlineStr">
        <is>
          <t>Тех. задание</t>
        </is>
      </c>
      <c r="BJ25" s="4" t="inlineStr">
        <is>
          <t>Факт</t>
        </is>
      </c>
      <c r="BK25" s="4" t="inlineStr">
        <is>
          <t>Тех задание $</t>
        </is>
      </c>
      <c r="BL25" s="4" t="inlineStr">
        <is>
          <t>Факт ПТ 1С $</t>
        </is>
      </c>
      <c r="BM25" s="4" t="inlineStr">
        <is>
          <t>Факт МГ/секции 1С $</t>
        </is>
      </c>
      <c r="BN25" s="4" t="inlineStr">
        <is>
          <t>Прочие услуги $</t>
        </is>
      </c>
      <c r="BO25" s="4" t="inlineStr">
        <is>
          <t>Факт общий $</t>
        </is>
      </c>
      <c r="BP25" s="4" t="inlineStr">
        <is>
          <t>Средняя стоимость ПТ прошлого месяца $</t>
        </is>
      </c>
      <c r="BQ25" s="4" t="inlineStr">
        <is>
          <t>Ранрейт $</t>
        </is>
      </c>
      <c r="BR25" s="4" t="inlineStr">
        <is>
          <t>Средняя стоимость ПТ на новый месяц</t>
        </is>
      </c>
    </row>
    <row r="26">
      <c r="A26" s="6" t="n">
        <v>16</v>
      </c>
      <c r="B26" s="6" t="inlineStr">
        <is>
          <t>2026-01-02</t>
        </is>
      </c>
      <c r="C26" s="6" t="inlineStr">
        <is>
          <t>ПТ</t>
        </is>
      </c>
      <c r="D26" s="6" t="inlineStr">
        <is>
          <t>Володина Ирина Анатольевна</t>
        </is>
      </c>
      <c r="E26" s="7" t="n">
        <v>0</v>
      </c>
      <c r="F26" s="7" t="n">
        <v>0</v>
      </c>
      <c r="G26" s="7" t="n">
        <v>0</v>
      </c>
      <c r="H26" s="7" t="n">
        <v>0</v>
      </c>
      <c r="I26" s="7" t="n">
        <v>0</v>
      </c>
      <c r="J26" s="7" t="n">
        <v>0</v>
      </c>
      <c r="K26" s="7">
        <f>ROUND(J26*BP26/100,0)*100</f>
        <v/>
      </c>
      <c r="L26" s="7" t="n">
        <v>0</v>
      </c>
      <c r="M26" s="7">
        <f>E26-K26</f>
        <v/>
      </c>
      <c r="N26" s="7" t="n">
        <v>0</v>
      </c>
      <c r="O26" s="7" t="n">
        <v>0</v>
      </c>
      <c r="P26" s="7" t="n">
        <v>0</v>
      </c>
      <c r="Q26" s="7" t="n">
        <v>0</v>
      </c>
      <c r="R26" s="7" t="n">
        <v>0</v>
      </c>
      <c r="S26" s="7" t="n">
        <v>1</v>
      </c>
      <c r="T26" s="7" t="n">
        <v>0</v>
      </c>
      <c r="U26" s="7">
        <f>ROUND(T26*BP26/100,0)*100</f>
        <v/>
      </c>
      <c r="V26" s="7" t="n">
        <v>0</v>
      </c>
      <c r="W26" s="7">
        <f>O26-U26</f>
        <v/>
      </c>
      <c r="X26" s="7" t="n">
        <v>0</v>
      </c>
      <c r="Y26" s="7" t="n">
        <v>0</v>
      </c>
      <c r="Z26" s="7" t="n">
        <v>0</v>
      </c>
      <c r="AA26" s="7" t="n">
        <v>0</v>
      </c>
      <c r="AB26" s="7" t="n">
        <v>0</v>
      </c>
      <c r="AC26" s="7" t="n">
        <v>0</v>
      </c>
      <c r="AD26" s="7" t="n">
        <v>0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0</v>
      </c>
      <c r="AI26" s="7" t="n">
        <v>0</v>
      </c>
      <c r="AJ26" s="7" t="n">
        <v>0</v>
      </c>
      <c r="AK26" s="7" t="n">
        <v>0</v>
      </c>
      <c r="AL26" s="7" t="n">
        <v>0</v>
      </c>
      <c r="AM26" s="7" t="n">
        <v>0</v>
      </c>
      <c r="AN26" s="7" t="n">
        <v>0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0</v>
      </c>
      <c r="AS26" s="7" t="n">
        <v>0</v>
      </c>
      <c r="AT26" s="7" t="n">
        <v>0</v>
      </c>
      <c r="AU26" s="7" t="n">
        <v>0</v>
      </c>
      <c r="AV26" s="7" t="n">
        <v>0</v>
      </c>
      <c r="AW26" s="7" t="n">
        <v>0</v>
      </c>
      <c r="AX26" s="7" t="n">
        <v>0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0</v>
      </c>
      <c r="BQ26" s="7">
        <f>BO26/31*31</f>
        <v/>
      </c>
      <c r="BR26" s="7">
        <f>IFERROR(BL26/BE26,0)</f>
        <v/>
      </c>
    </row>
    <row r="27">
      <c r="A27" s="6" t="n">
        <v>17</v>
      </c>
      <c r="B27" s="6" t="inlineStr">
        <is>
          <t>2025-09-22</t>
        </is>
      </c>
      <c r="C27" s="6" t="inlineStr">
        <is>
          <t>ПТ</t>
        </is>
      </c>
      <c r="D27" s="6" t="inlineStr">
        <is>
          <t>Емельянова Юлия Витальевна</t>
        </is>
      </c>
      <c r="E27" s="7" t="n">
        <v>12730.75</v>
      </c>
      <c r="F27" s="7" t="n">
        <v>8</v>
      </c>
      <c r="G27" s="7" t="n">
        <v>2060</v>
      </c>
      <c r="H27" s="7" t="n">
        <v>2</v>
      </c>
      <c r="I27" s="7" t="n">
        <v>1</v>
      </c>
      <c r="J27" s="7" t="n">
        <v>1</v>
      </c>
      <c r="K27" s="7">
        <f>ROUND(J27*BP27/100,0)*100</f>
        <v/>
      </c>
      <c r="L27" s="7" t="n">
        <v>0</v>
      </c>
      <c r="M27" s="7">
        <f>E27-K27</f>
        <v/>
      </c>
      <c r="N27" s="7" t="n">
        <v>2</v>
      </c>
      <c r="O27" s="7" t="n">
        <v>11298.25</v>
      </c>
      <c r="P27" s="7" t="n">
        <v>7</v>
      </c>
      <c r="Q27" s="7" t="n">
        <v>0</v>
      </c>
      <c r="R27" s="7" t="n">
        <v>0</v>
      </c>
      <c r="S27" s="7" t="n">
        <v>1</v>
      </c>
      <c r="T27" s="7" t="n">
        <v>1</v>
      </c>
      <c r="U27" s="7">
        <f>ROUND(T27*BP27/100,0)*100</f>
        <v/>
      </c>
      <c r="V27" s="7" t="n">
        <v>0</v>
      </c>
      <c r="W27" s="7">
        <f>O27-U27</f>
        <v/>
      </c>
      <c r="X27" s="7" t="n">
        <v>1</v>
      </c>
      <c r="Y27" s="7" t="n">
        <v>14574</v>
      </c>
      <c r="Z27" s="7" t="n">
        <v>9</v>
      </c>
      <c r="AA27" s="7" t="n">
        <v>2060</v>
      </c>
      <c r="AB27" s="7" t="n">
        <v>2</v>
      </c>
      <c r="AC27" s="7" t="n">
        <v>0</v>
      </c>
      <c r="AD27" s="7" t="n">
        <v>1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2</v>
      </c>
      <c r="AI27" s="7" t="n">
        <v>13442.5</v>
      </c>
      <c r="AJ27" s="7" t="n">
        <v>8</v>
      </c>
      <c r="AK27" s="7" t="n">
        <v>1030</v>
      </c>
      <c r="AL27" s="7" t="n">
        <v>1</v>
      </c>
      <c r="AM27" s="7" t="n">
        <v>1</v>
      </c>
      <c r="AN27" s="7" t="n">
        <v>1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8506.25</v>
      </c>
      <c r="AT27" s="7" t="n">
        <v>5</v>
      </c>
      <c r="AU27" s="7" t="n">
        <v>0</v>
      </c>
      <c r="AV27" s="7" t="n">
        <v>0</v>
      </c>
      <c r="AW27" s="7" t="n">
        <v>0</v>
      </c>
      <c r="AX27" s="7" t="n">
        <v>0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1330.311111111111</v>
      </c>
      <c r="BQ27" s="7">
        <f>BO27/31*31</f>
        <v/>
      </c>
      <c r="BR27" s="7">
        <f>IFERROR(BL27/BE27,0)</f>
        <v/>
      </c>
    </row>
    <row r="28">
      <c r="A28" s="6" t="n">
        <v>18</v>
      </c>
      <c r="B28" s="6" t="inlineStr">
        <is>
          <t>2017-01-14</t>
        </is>
      </c>
      <c r="C28" s="6" t="inlineStr">
        <is>
          <t>ТВК</t>
        </is>
      </c>
      <c r="D28" s="6" t="inlineStr">
        <is>
          <t>Панкова Ксения Евгеньевна</t>
        </is>
      </c>
      <c r="E28" s="7" t="n">
        <v>29162.09</v>
      </c>
      <c r="F28" s="7" t="n">
        <v>14</v>
      </c>
      <c r="G28" s="7" t="n">
        <v>16707.5</v>
      </c>
      <c r="H28" s="7" t="n">
        <v>15</v>
      </c>
      <c r="I28" s="7" t="n">
        <v>0</v>
      </c>
      <c r="J28" s="7" t="n">
        <v>3</v>
      </c>
      <c r="K28" s="7">
        <f>ROUND(J28*BP28/100,0)*100</f>
        <v/>
      </c>
      <c r="L28" s="7" t="n">
        <v>0</v>
      </c>
      <c r="M28" s="7">
        <f>E28-K28</f>
        <v/>
      </c>
      <c r="N28" s="7" t="n">
        <v>2</v>
      </c>
      <c r="O28" s="7" t="n">
        <v>28989.75</v>
      </c>
      <c r="P28" s="7" t="n">
        <v>12</v>
      </c>
      <c r="Q28" s="7" t="n">
        <v>12407.5</v>
      </c>
      <c r="R28" s="7" t="n">
        <v>11</v>
      </c>
      <c r="S28" s="7" t="n">
        <v>0</v>
      </c>
      <c r="T28" s="7" t="n">
        <v>3</v>
      </c>
      <c r="U28" s="7">
        <f>ROUND(T28*BP28/100,0)*100</f>
        <v/>
      </c>
      <c r="V28" s="7" t="n">
        <v>0</v>
      </c>
      <c r="W28" s="7">
        <f>O28-U28</f>
        <v/>
      </c>
      <c r="X28" s="7" t="n">
        <v>1</v>
      </c>
      <c r="Y28" s="7" t="n">
        <v>33861.63</v>
      </c>
      <c r="Z28" s="7" t="n">
        <v>16</v>
      </c>
      <c r="AA28" s="7" t="n">
        <v>24772.5</v>
      </c>
      <c r="AB28" s="7" t="n">
        <v>21</v>
      </c>
      <c r="AC28" s="7" t="n">
        <v>0</v>
      </c>
      <c r="AD28" s="7" t="n">
        <v>3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0</v>
      </c>
      <c r="AI28" s="7" t="n">
        <v>38951.63</v>
      </c>
      <c r="AJ28" s="7" t="n">
        <v>17</v>
      </c>
      <c r="AK28" s="7" t="n">
        <v>23802.5</v>
      </c>
      <c r="AL28" s="7" t="n">
        <v>20</v>
      </c>
      <c r="AM28" s="7" t="n">
        <v>0</v>
      </c>
      <c r="AN28" s="7" t="n">
        <v>3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1</v>
      </c>
      <c r="AS28" s="7" t="n">
        <v>11447.67</v>
      </c>
      <c r="AT28" s="7" t="n">
        <v>5</v>
      </c>
      <c r="AU28" s="7" t="n">
        <v>6885</v>
      </c>
      <c r="AV28" s="7" t="n">
        <v>6</v>
      </c>
      <c r="AW28" s="7" t="n">
        <v>0</v>
      </c>
      <c r="AX28" s="7" t="n">
        <v>1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1533.639315068493</v>
      </c>
      <c r="BQ28" s="7">
        <f>BO28/31*31</f>
        <v/>
      </c>
      <c r="BR28" s="7">
        <f>IFERROR(BL28/BE28,0)</f>
        <v/>
      </c>
    </row>
    <row r="29">
      <c r="A29" s="6" t="n">
        <v>19</v>
      </c>
      <c r="B29" s="6" t="inlineStr">
        <is>
          <t>2025-04-01</t>
        </is>
      </c>
      <c r="C29" s="6" t="inlineStr">
        <is>
          <t>МТ</t>
        </is>
      </c>
      <c r="D29" s="6" t="inlineStr">
        <is>
          <t>Петрова Анастасия Сергеевна</t>
        </is>
      </c>
      <c r="E29" s="7" t="n">
        <v>23153.5</v>
      </c>
      <c r="F29" s="7" t="n">
        <v>15</v>
      </c>
      <c r="G29" s="7" t="n">
        <v>18343.75</v>
      </c>
      <c r="H29" s="7" t="n">
        <v>16</v>
      </c>
      <c r="I29" s="7" t="n">
        <v>0</v>
      </c>
      <c r="J29" s="7" t="n">
        <v>3</v>
      </c>
      <c r="K29" s="7">
        <f>ROUND(J29*BP29/100,0)*100</f>
        <v/>
      </c>
      <c r="L29" s="7" t="n">
        <v>0</v>
      </c>
      <c r="M29" s="7">
        <f>E29-K29</f>
        <v/>
      </c>
      <c r="N29" s="7" t="n">
        <v>1</v>
      </c>
      <c r="O29" s="7" t="n">
        <v>18191</v>
      </c>
      <c r="P29" s="7" t="n">
        <v>11</v>
      </c>
      <c r="Q29" s="7" t="n">
        <v>19474</v>
      </c>
      <c r="R29" s="7" t="n">
        <v>15</v>
      </c>
      <c r="S29" s="7" t="n">
        <v>0</v>
      </c>
      <c r="T29" s="7" t="n">
        <v>3</v>
      </c>
      <c r="U29" s="7">
        <f>ROUND(T29*BP29/100,0)*100</f>
        <v/>
      </c>
      <c r="V29" s="7" t="n">
        <v>0</v>
      </c>
      <c r="W29" s="7">
        <f>O29-U29</f>
        <v/>
      </c>
      <c r="X29" s="7" t="n">
        <v>1</v>
      </c>
      <c r="Y29" s="7" t="n">
        <v>18387.25</v>
      </c>
      <c r="Z29" s="7" t="n">
        <v>11</v>
      </c>
      <c r="AA29" s="7" t="n">
        <v>29360.25</v>
      </c>
      <c r="AB29" s="7" t="n">
        <v>23</v>
      </c>
      <c r="AC29" s="7" t="n">
        <v>0</v>
      </c>
      <c r="AD29" s="7" t="n">
        <v>3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2</v>
      </c>
      <c r="AI29" s="7" t="n">
        <v>20040.25</v>
      </c>
      <c r="AJ29" s="7" t="n">
        <v>13</v>
      </c>
      <c r="AK29" s="7" t="n">
        <v>35315.25</v>
      </c>
      <c r="AL29" s="7" t="n">
        <v>28</v>
      </c>
      <c r="AM29" s="7" t="n">
        <v>0</v>
      </c>
      <c r="AN29" s="7" t="n">
        <v>3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1</v>
      </c>
      <c r="AS29" s="7" t="n">
        <v>7107</v>
      </c>
      <c r="AT29" s="7" t="n">
        <v>5</v>
      </c>
      <c r="AU29" s="7" t="n">
        <v>8090</v>
      </c>
      <c r="AV29" s="7" t="n">
        <v>7</v>
      </c>
      <c r="AW29" s="7" t="n">
        <v>0</v>
      </c>
      <c r="AX29" s="7" t="n">
        <v>1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1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1419.414772727273</v>
      </c>
      <c r="BQ29" s="7">
        <f>BO29/31*31</f>
        <v/>
      </c>
      <c r="BR29" s="7">
        <f>IFERROR(BL29/BE29,0)</f>
        <v/>
      </c>
    </row>
    <row r="30">
      <c r="A30" s="6" t="n">
        <v>20</v>
      </c>
      <c r="B30" s="6" t="inlineStr">
        <is>
          <t>2024-05-01</t>
        </is>
      </c>
      <c r="C30" s="6" t="inlineStr">
        <is>
          <t>МТ</t>
        </is>
      </c>
      <c r="D30" s="6" t="inlineStr">
        <is>
          <t>Попова Яна Юрьевна</t>
        </is>
      </c>
      <c r="E30" s="7" t="n">
        <v>25625.75</v>
      </c>
      <c r="F30" s="7" t="n">
        <v>13</v>
      </c>
      <c r="G30" s="7" t="n">
        <v>0</v>
      </c>
      <c r="H30" s="7" t="n">
        <v>0</v>
      </c>
      <c r="I30" s="7" t="n">
        <v>1</v>
      </c>
      <c r="J30" s="7" t="n">
        <v>1</v>
      </c>
      <c r="K30" s="7">
        <f>ROUND(J30*BP30/100,0)*100</f>
        <v/>
      </c>
      <c r="L30" s="7" t="n">
        <v>0</v>
      </c>
      <c r="M30" s="7">
        <f>E30-K30</f>
        <v/>
      </c>
      <c r="N30" s="7" t="n">
        <v>3</v>
      </c>
      <c r="O30" s="7" t="n">
        <v>26211.87</v>
      </c>
      <c r="P30" s="7" t="n">
        <v>13</v>
      </c>
      <c r="Q30" s="7" t="n">
        <v>850</v>
      </c>
      <c r="R30" s="7" t="n">
        <v>1</v>
      </c>
      <c r="S30" s="7" t="n">
        <v>0</v>
      </c>
      <c r="T30" s="7" t="n">
        <v>1</v>
      </c>
      <c r="U30" s="7">
        <f>ROUND(T30*BP30/100,0)*100</f>
        <v/>
      </c>
      <c r="V30" s="7" t="n">
        <v>0</v>
      </c>
      <c r="W30" s="7">
        <f>O30-U30</f>
        <v/>
      </c>
      <c r="X30" s="7" t="n">
        <v>3</v>
      </c>
      <c r="Y30" s="7" t="n">
        <v>34392.5</v>
      </c>
      <c r="Z30" s="7" t="n">
        <v>17</v>
      </c>
      <c r="AA30" s="7" t="n">
        <v>2380</v>
      </c>
      <c r="AB30" s="7" t="n">
        <v>2</v>
      </c>
      <c r="AC30" s="7" t="n">
        <v>0</v>
      </c>
      <c r="AD30" s="7" t="n">
        <v>1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2</v>
      </c>
      <c r="AI30" s="7" t="n">
        <v>28085</v>
      </c>
      <c r="AJ30" s="7" t="n">
        <v>14</v>
      </c>
      <c r="AK30" s="7" t="n">
        <v>1190</v>
      </c>
      <c r="AL30" s="7" t="n">
        <v>1</v>
      </c>
      <c r="AM30" s="7" t="n">
        <v>0</v>
      </c>
      <c r="AN30" s="7" t="n">
        <v>1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1</v>
      </c>
      <c r="AS30" s="7" t="n">
        <v>10077.5</v>
      </c>
      <c r="AT30" s="7" t="n">
        <v>7</v>
      </c>
      <c r="AU30" s="7" t="n">
        <v>0</v>
      </c>
      <c r="AV30" s="7" t="n">
        <v>0</v>
      </c>
      <c r="AW30" s="7" t="n">
        <v>0</v>
      </c>
      <c r="AX30" s="7" t="n">
        <v>0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1892.115384615385</v>
      </c>
      <c r="BQ30" s="7">
        <f>BO30/31*31</f>
        <v/>
      </c>
      <c r="BR30" s="7">
        <f>IFERROR(BL30/BE30,0)</f>
        <v/>
      </c>
    </row>
    <row r="31">
      <c r="A31" s="6" t="n">
        <v>21</v>
      </c>
      <c r="B31" s="6" t="inlineStr">
        <is>
          <t>2018-10-12</t>
        </is>
      </c>
      <c r="C31" s="6" t="inlineStr">
        <is>
          <t>МТ</t>
        </is>
      </c>
      <c r="D31" s="6" t="inlineStr">
        <is>
          <t>Пронькина Елена Александровна</t>
        </is>
      </c>
      <c r="E31" s="7" t="n">
        <v>11385.5</v>
      </c>
      <c r="F31" s="7" t="n">
        <v>6</v>
      </c>
      <c r="G31" s="7" t="n">
        <v>1110</v>
      </c>
      <c r="H31" s="7" t="n">
        <v>1</v>
      </c>
      <c r="I31" s="7" t="n">
        <v>0</v>
      </c>
      <c r="J31" s="7" t="n">
        <v>1</v>
      </c>
      <c r="K31" s="7">
        <f>ROUND(J31*BP31/100,0)*100</f>
        <v/>
      </c>
      <c r="L31" s="7" t="n">
        <v>0</v>
      </c>
      <c r="M31" s="7">
        <f>E31-K31</f>
        <v/>
      </c>
      <c r="N31" s="7" t="n">
        <v>4</v>
      </c>
      <c r="O31" s="7" t="n">
        <v>13102.5</v>
      </c>
      <c r="P31" s="7" t="n">
        <v>7</v>
      </c>
      <c r="Q31" s="7" t="n">
        <v>1500</v>
      </c>
      <c r="R31" s="7" t="n">
        <v>2</v>
      </c>
      <c r="S31" s="7" t="n">
        <v>0</v>
      </c>
      <c r="T31" s="7" t="n">
        <v>1</v>
      </c>
      <c r="U31" s="7">
        <f>ROUND(T31*BP31/100,0)*100</f>
        <v/>
      </c>
      <c r="V31" s="7" t="n">
        <v>0</v>
      </c>
      <c r="W31" s="7">
        <f>O31-U31</f>
        <v/>
      </c>
      <c r="X31" s="7" t="n">
        <v>3</v>
      </c>
      <c r="Y31" s="7" t="n">
        <v>7623</v>
      </c>
      <c r="Z31" s="7" t="n">
        <v>4</v>
      </c>
      <c r="AA31" s="7" t="n">
        <v>0</v>
      </c>
      <c r="AB31" s="7" t="n">
        <v>0</v>
      </c>
      <c r="AC31" s="7" t="n">
        <v>0</v>
      </c>
      <c r="AD31" s="7" t="n">
        <v>1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3</v>
      </c>
      <c r="AI31" s="7" t="n">
        <v>11537</v>
      </c>
      <c r="AJ31" s="7" t="n">
        <v>6</v>
      </c>
      <c r="AK31" s="7" t="n">
        <v>850</v>
      </c>
      <c r="AL31" s="7" t="n">
        <v>1</v>
      </c>
      <c r="AM31" s="7" t="n">
        <v>0</v>
      </c>
      <c r="AN31" s="7" t="n">
        <v>1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2</v>
      </c>
      <c r="AS31" s="7" t="n">
        <v>3907</v>
      </c>
      <c r="AT31" s="7" t="n">
        <v>2</v>
      </c>
      <c r="AU31" s="7" t="n">
        <v>0</v>
      </c>
      <c r="AV31" s="7" t="n">
        <v>0</v>
      </c>
      <c r="AW31" s="7" t="n">
        <v>0</v>
      </c>
      <c r="AX31" s="7" t="n">
        <v>0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1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2134.204545454545</v>
      </c>
      <c r="BQ31" s="7">
        <f>BO31/31*31</f>
        <v/>
      </c>
      <c r="BR31" s="7">
        <f>IFERROR(BL31/BE31,0)</f>
        <v/>
      </c>
    </row>
    <row r="32">
      <c r="A32" s="6" t="n">
        <v>22</v>
      </c>
      <c r="B32" s="6" t="inlineStr">
        <is>
          <t>2017-01-14</t>
        </is>
      </c>
      <c r="C32" s="6" t="inlineStr">
        <is>
          <t>МТ</t>
        </is>
      </c>
      <c r="D32" s="6" t="inlineStr">
        <is>
          <t>Редькина Анастасия Анатольевна</t>
        </is>
      </c>
      <c r="E32" s="7" t="n">
        <v>25366.25</v>
      </c>
      <c r="F32" s="7" t="n">
        <v>13</v>
      </c>
      <c r="G32" s="7" t="n">
        <v>3280</v>
      </c>
      <c r="H32" s="7" t="n">
        <v>4</v>
      </c>
      <c r="I32" s="7" t="n">
        <v>0</v>
      </c>
      <c r="J32" s="7" t="n">
        <v>2</v>
      </c>
      <c r="K32" s="7">
        <f>ROUND(J32*BP32/100,0)*100</f>
        <v/>
      </c>
      <c r="L32" s="7" t="n">
        <v>0</v>
      </c>
      <c r="M32" s="7">
        <f>E32-K32</f>
        <v/>
      </c>
      <c r="N32" s="7" t="n">
        <v>1</v>
      </c>
      <c r="O32" s="7" t="n">
        <v>27678.5</v>
      </c>
      <c r="P32" s="7" t="n">
        <v>14</v>
      </c>
      <c r="Q32" s="7" t="n">
        <v>9350</v>
      </c>
      <c r="R32" s="7" t="n">
        <v>9</v>
      </c>
      <c r="S32" s="7" t="n">
        <v>0</v>
      </c>
      <c r="T32" s="7" t="n">
        <v>2</v>
      </c>
      <c r="U32" s="7">
        <f>ROUND(T32*BP32/100,0)*100</f>
        <v/>
      </c>
      <c r="V32" s="7" t="n">
        <v>0</v>
      </c>
      <c r="W32" s="7">
        <f>O32-U32</f>
        <v/>
      </c>
      <c r="X32" s="7" t="n">
        <v>1</v>
      </c>
      <c r="Y32" s="7" t="n">
        <v>33387</v>
      </c>
      <c r="Z32" s="7" t="n">
        <v>17</v>
      </c>
      <c r="AA32" s="7" t="n">
        <v>5780</v>
      </c>
      <c r="AB32" s="7" t="n">
        <v>6</v>
      </c>
      <c r="AC32" s="7" t="n">
        <v>0</v>
      </c>
      <c r="AD32" s="7" t="n">
        <v>2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41862.5</v>
      </c>
      <c r="AJ32" s="7" t="n">
        <v>21</v>
      </c>
      <c r="AK32" s="7" t="n">
        <v>7820</v>
      </c>
      <c r="AL32" s="7" t="n">
        <v>8</v>
      </c>
      <c r="AM32" s="7" t="n">
        <v>0</v>
      </c>
      <c r="AN32" s="7" t="n">
        <v>2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13616.25</v>
      </c>
      <c r="AT32" s="7" t="n">
        <v>7</v>
      </c>
      <c r="AU32" s="7" t="n">
        <v>4805</v>
      </c>
      <c r="AV32" s="7" t="n">
        <v>5</v>
      </c>
      <c r="AW32" s="7" t="n">
        <v>0</v>
      </c>
      <c r="AX32" s="7" t="n">
        <v>1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1638.88112244898</v>
      </c>
      <c r="BQ32" s="7">
        <f>BO32/31*31</f>
        <v/>
      </c>
      <c r="BR32" s="7">
        <f>IFERROR(BL32/BE32,0)</f>
        <v/>
      </c>
    </row>
    <row r="33">
      <c r="A33" s="6" t="n">
        <v>23</v>
      </c>
      <c r="B33" s="6" t="inlineStr">
        <is>
          <t>2024-09-01</t>
        </is>
      </c>
      <c r="C33" s="6" t="inlineStr">
        <is>
          <t>МТ</t>
        </is>
      </c>
      <c r="D33" s="6" t="inlineStr">
        <is>
          <t>Смирнова Валерия Евгеньевна</t>
        </is>
      </c>
      <c r="E33" s="7" t="n">
        <v>41085.67</v>
      </c>
      <c r="F33" s="7" t="n">
        <v>22</v>
      </c>
      <c r="G33" s="7" t="n">
        <v>4630</v>
      </c>
      <c r="H33" s="7" t="n">
        <v>4</v>
      </c>
      <c r="I33" s="7" t="n">
        <v>0</v>
      </c>
      <c r="J33" s="7" t="n">
        <v>2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31496.58</v>
      </c>
      <c r="P33" s="7" t="n">
        <v>16</v>
      </c>
      <c r="Q33" s="7" t="n">
        <v>4760</v>
      </c>
      <c r="R33" s="7" t="n">
        <v>4</v>
      </c>
      <c r="S33" s="7" t="n">
        <v>0</v>
      </c>
      <c r="T33" s="7" t="n">
        <v>2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37223.25</v>
      </c>
      <c r="Z33" s="7" t="n">
        <v>20</v>
      </c>
      <c r="AA33" s="7" t="n">
        <v>5870</v>
      </c>
      <c r="AB33" s="7" t="n">
        <v>5</v>
      </c>
      <c r="AC33" s="7" t="n">
        <v>1</v>
      </c>
      <c r="AD33" s="7" t="n">
        <v>2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37803.17</v>
      </c>
      <c r="AJ33" s="7" t="n">
        <v>20</v>
      </c>
      <c r="AK33" s="7" t="n">
        <v>0</v>
      </c>
      <c r="AL33" s="7" t="n">
        <v>0</v>
      </c>
      <c r="AM33" s="7" t="n">
        <v>2</v>
      </c>
      <c r="AN33" s="7" t="n">
        <v>2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65498.75</v>
      </c>
      <c r="AT33" s="7" t="n">
        <v>24</v>
      </c>
      <c r="AU33" s="7" t="n">
        <v>0</v>
      </c>
      <c r="AV33" s="7" t="n">
        <v>0</v>
      </c>
      <c r="AW33" s="7" t="n">
        <v>0</v>
      </c>
      <c r="AX33" s="7" t="n">
        <v>1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1795.882065217392</v>
      </c>
      <c r="BQ33" s="7">
        <f>BO33/31*31</f>
        <v/>
      </c>
      <c r="BR33" s="7">
        <f>IFERROR(BL33/BE33,0)</f>
        <v/>
      </c>
    </row>
    <row r="34">
      <c r="A34" s="8" t="n"/>
      <c r="B34" s="8" t="n"/>
      <c r="C34" s="8" t="n"/>
      <c r="D34" s="8" t="inlineStr">
        <is>
          <t>Итого ГП</t>
        </is>
      </c>
      <c r="E34" s="9">
        <f>SUM(E26:E33)</f>
        <v/>
      </c>
      <c r="F34" s="9">
        <f>SUM(F26:F33)</f>
        <v/>
      </c>
      <c r="G34" s="9">
        <f>SUM(G26:G33)</f>
        <v/>
      </c>
      <c r="H34" s="9">
        <f>SUM(H26:H33)</f>
        <v/>
      </c>
      <c r="I34" s="9">
        <f>SUM(I26:I33)</f>
        <v/>
      </c>
      <c r="J34" s="9">
        <f>SUM(J26:J33)</f>
        <v/>
      </c>
      <c r="K34" s="9">
        <f>SUM(K26:K33)</f>
        <v/>
      </c>
      <c r="L34" s="9">
        <f>SUM(L26:L33)</f>
        <v/>
      </c>
      <c r="M34" s="9">
        <f>SUM(M26:M33)</f>
        <v/>
      </c>
      <c r="N34" s="9">
        <f>SUM(N26:N33)</f>
        <v/>
      </c>
      <c r="O34" s="9">
        <f>SUM(O26:O33)</f>
        <v/>
      </c>
      <c r="P34" s="9">
        <f>SUM(P26:P33)</f>
        <v/>
      </c>
      <c r="Q34" s="9">
        <f>SUM(Q26:Q33)</f>
        <v/>
      </c>
      <c r="R34" s="9">
        <f>SUM(R26:R33)</f>
        <v/>
      </c>
      <c r="S34" s="9">
        <f>SUM(S26:S33)</f>
        <v/>
      </c>
      <c r="T34" s="9">
        <f>SUM(T26:T33)</f>
        <v/>
      </c>
      <c r="U34" s="9">
        <f>SUM(U26:U33)</f>
        <v/>
      </c>
      <c r="V34" s="9">
        <f>SUM(V26:V33)</f>
        <v/>
      </c>
      <c r="W34" s="9">
        <f>SUM(W26:W33)</f>
        <v/>
      </c>
      <c r="X34" s="9">
        <f>SUM(X26:X33)</f>
        <v/>
      </c>
      <c r="Y34" s="9">
        <f>SUM(Y26:Y33)</f>
        <v/>
      </c>
      <c r="Z34" s="9">
        <f>SUM(Z26:Z33)</f>
        <v/>
      </c>
      <c r="AA34" s="9">
        <f>SUM(AA26:AA33)</f>
        <v/>
      </c>
      <c r="AB34" s="9">
        <f>SUM(AB26:AB33)</f>
        <v/>
      </c>
      <c r="AC34" s="9">
        <f>SUM(AC26:AC33)</f>
        <v/>
      </c>
      <c r="AD34" s="9">
        <f>SUM(AD26:AD33)</f>
        <v/>
      </c>
      <c r="AE34" s="9">
        <f>SUM(AE26:AE33)</f>
        <v/>
      </c>
      <c r="AF34" s="9">
        <f>SUM(AF26:AF33)</f>
        <v/>
      </c>
      <c r="AG34" s="9">
        <f>SUM(AG26:AG33)</f>
        <v/>
      </c>
      <c r="AH34" s="9">
        <f>SUM(AH26:AH33)</f>
        <v/>
      </c>
      <c r="AI34" s="9">
        <f>SUM(AI26:AI33)</f>
        <v/>
      </c>
      <c r="AJ34" s="9">
        <f>SUM(AJ26:AJ33)</f>
        <v/>
      </c>
      <c r="AK34" s="9">
        <f>SUM(AK26:AK33)</f>
        <v/>
      </c>
      <c r="AL34" s="9">
        <f>SUM(AL26:AL33)</f>
        <v/>
      </c>
      <c r="AM34" s="9">
        <f>SUM(AM26:AM33)</f>
        <v/>
      </c>
      <c r="AN34" s="9">
        <f>SUM(AN26:AN33)</f>
        <v/>
      </c>
      <c r="AO34" s="9">
        <f>SUM(AO26:AO33)</f>
        <v/>
      </c>
      <c r="AP34" s="9">
        <f>SUM(AP26:AP33)</f>
        <v/>
      </c>
      <c r="AQ34" s="9">
        <f>SUM(AQ26:AQ33)</f>
        <v/>
      </c>
      <c r="AR34" s="9">
        <f>SUM(AR26:AR33)</f>
        <v/>
      </c>
      <c r="AS34" s="9">
        <f>SUM(AS26:AS33)</f>
        <v/>
      </c>
      <c r="AT34" s="9">
        <f>SUM(AT26:AT33)</f>
        <v/>
      </c>
      <c r="AU34" s="9">
        <f>SUM(AU26:AU33)</f>
        <v/>
      </c>
      <c r="AV34" s="9">
        <f>SUM(AV26:AV33)</f>
        <v/>
      </c>
      <c r="AW34" s="9">
        <f>SUM(AW26:AW33)</f>
        <v/>
      </c>
      <c r="AX34" s="9">
        <f>SUM(AX26:AX33)</f>
        <v/>
      </c>
      <c r="AY34" s="9">
        <f>SUM(AY26:AY33)</f>
        <v/>
      </c>
      <c r="AZ34" s="9">
        <f>SUM(AZ26:AZ33)</f>
        <v/>
      </c>
      <c r="BA34" s="9">
        <f>SUM(BA26:BA33)</f>
        <v/>
      </c>
      <c r="BB34" s="9">
        <f>SUM(BB26:BB33)</f>
        <v/>
      </c>
      <c r="BC34" s="9">
        <f>SUM(BC26:BC33)</f>
        <v/>
      </c>
      <c r="BD34" s="9">
        <f>SUM(BD26:BD33)</f>
        <v/>
      </c>
      <c r="BE34" s="9">
        <f>SUM(BE26:BE33)</f>
        <v/>
      </c>
      <c r="BF34" s="9">
        <f>SUM(BF26:BF33)</f>
        <v/>
      </c>
      <c r="BG34" s="9">
        <f>SUM(BG26:BG33)</f>
        <v/>
      </c>
      <c r="BH34" s="9">
        <f>SUM(BH26:BH33)</f>
        <v/>
      </c>
      <c r="BI34" s="9">
        <f>SUM(BI26:BI33)</f>
        <v/>
      </c>
      <c r="BJ34" s="9">
        <f>SUM(BJ26:BJ33)</f>
        <v/>
      </c>
      <c r="BK34" s="9">
        <f>SUM(BK26:BK33)</f>
        <v/>
      </c>
      <c r="BL34" s="9">
        <f>SUM(BL26:BL33)</f>
        <v/>
      </c>
      <c r="BM34" s="9">
        <f>SUM(BM26:BM33)</f>
        <v/>
      </c>
      <c r="BN34" s="9">
        <f>SUM(BN26:BN33)</f>
        <v/>
      </c>
      <c r="BO34" s="9">
        <f>SUM(BO26:BO33)</f>
        <v/>
      </c>
      <c r="BP34" s="9">
        <f>IFERROR(BK34/BD34,0)</f>
        <v/>
      </c>
      <c r="BQ34" s="9">
        <f>BO34/31*31</f>
        <v/>
      </c>
      <c r="BR34" s="9">
        <f>IFERROR(BL34/BE34,0)</f>
        <v/>
      </c>
    </row>
    <row r="36">
      <c r="A36" s="5" t="n"/>
      <c r="B36" s="5" t="n"/>
      <c r="C36" s="5" t="n"/>
      <c r="D36" s="5" t="inlineStr">
        <is>
          <t>ФУНКЦИОНАЛЬНЫЙ ТРЕНИНГ</t>
        </is>
      </c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  <c r="AC36" s="5" t="n"/>
      <c r="AD36" s="5" t="n"/>
      <c r="AE36" s="5" t="n"/>
      <c r="AF36" s="5" t="n"/>
      <c r="AG36" s="5" t="n"/>
      <c r="AH36" s="5" t="n"/>
      <c r="AI36" s="5" t="n"/>
      <c r="AJ36" s="5" t="n"/>
      <c r="AK36" s="5" t="n"/>
      <c r="AL36" s="5" t="n"/>
      <c r="AM36" s="5" t="n"/>
      <c r="AN36" s="5" t="n"/>
      <c r="AO36" s="5" t="n"/>
      <c r="AP36" s="5" t="n"/>
      <c r="AQ36" s="5" t="n"/>
      <c r="AR36" s="5" t="n"/>
      <c r="AS36" s="5" t="n"/>
      <c r="AT36" s="5" t="n"/>
      <c r="AU36" s="5" t="n"/>
      <c r="AV36" s="5" t="n"/>
      <c r="AW36" s="5" t="n"/>
      <c r="AX36" s="5" t="n"/>
      <c r="AY36" s="5" t="n"/>
      <c r="AZ36" s="5" t="n"/>
      <c r="BA36" s="5" t="n"/>
      <c r="BB36" s="5" t="n"/>
      <c r="BC36" s="5" t="n"/>
      <c r="BD36" s="5" t="n"/>
      <c r="BE36" s="5" t="n"/>
      <c r="BF36" s="5" t="n"/>
      <c r="BG36" s="5" t="n"/>
      <c r="BH36" s="5" t="n"/>
      <c r="BI36" s="5" t="n"/>
      <c r="BJ36" s="5" t="n"/>
      <c r="BK36" s="5" t="n"/>
      <c r="BL36" s="5" t="n"/>
      <c r="BM36" s="5" t="n"/>
      <c r="BN36" s="5" t="n"/>
      <c r="BO36" s="5" t="n"/>
      <c r="BP36" s="5" t="n"/>
      <c r="BQ36" s="5" t="n"/>
      <c r="BR36" s="5" t="n"/>
    </row>
    <row r="37">
      <c r="A37" s="4" t="inlineStr">
        <is>
          <t>№</t>
        </is>
      </c>
      <c r="B37" s="4" t="inlineStr">
        <is>
          <t>Дата начала</t>
        </is>
      </c>
      <c r="C37" s="4" t="inlineStr">
        <is>
          <t>Статус</t>
        </is>
      </c>
      <c r="D37" s="4" t="inlineStr">
        <is>
          <t>ФИО</t>
        </is>
      </c>
      <c r="E37" s="4" t="inlineStr">
        <is>
          <t>Факт $ из 1С</t>
        </is>
      </c>
      <c r="F37" s="4" t="inlineStr">
        <is>
          <t>Факт ПТ</t>
        </is>
      </c>
      <c r="G37" s="4" t="inlineStr">
        <is>
          <t>Факт $ МГ/секции</t>
        </is>
      </c>
      <c r="H37" s="4" t="inlineStr">
        <is>
          <t>Факт МГ/секции</t>
        </is>
      </c>
      <c r="I37" s="4" t="inlineStr">
        <is>
          <t>Факт ВПТ</t>
        </is>
      </c>
      <c r="J37" s="4" t="inlineStr">
        <is>
          <t>Тех. задание ПТ</t>
        </is>
      </c>
      <c r="K37" s="4" t="inlineStr">
        <is>
          <t>Тех задание $</t>
        </is>
      </c>
      <c r="L37" s="4" t="inlineStr">
        <is>
          <t>Тех. задание ВПТ</t>
        </is>
      </c>
      <c r="M37" s="4" t="inlineStr">
        <is>
          <t>Разница ПТ $</t>
        </is>
      </c>
      <c r="N37" s="4" t="inlineStr">
        <is>
          <t>Факт СПЛИТ</t>
        </is>
      </c>
      <c r="O37" s="4" t="inlineStr">
        <is>
          <t>Факт $ из 1С</t>
        </is>
      </c>
      <c r="P37" s="4" t="inlineStr">
        <is>
          <t>Факт ПТ</t>
        </is>
      </c>
      <c r="Q37" s="4" t="inlineStr">
        <is>
          <t>Факт $ МГ/секции</t>
        </is>
      </c>
      <c r="R37" s="4" t="inlineStr">
        <is>
          <t>Факт МГ/секции</t>
        </is>
      </c>
      <c r="S37" s="4" t="inlineStr">
        <is>
          <t>Факт ВПТ</t>
        </is>
      </c>
      <c r="T37" s="4" t="inlineStr">
        <is>
          <t>Тех. задание ПТ</t>
        </is>
      </c>
      <c r="U37" s="4" t="inlineStr">
        <is>
          <t>Тех задание $</t>
        </is>
      </c>
      <c r="V37" s="4" t="inlineStr">
        <is>
          <t>Тех. задание ВПТ</t>
        </is>
      </c>
      <c r="W37" s="4" t="inlineStr">
        <is>
          <t>Разница ПТ $</t>
        </is>
      </c>
      <c r="X37" s="4" t="inlineStr">
        <is>
          <t>Факт СПЛИТ</t>
        </is>
      </c>
      <c r="Y37" s="4" t="inlineStr">
        <is>
          <t>Факт $ из 1С</t>
        </is>
      </c>
      <c r="Z37" s="4" t="inlineStr">
        <is>
          <t>Факт ПТ</t>
        </is>
      </c>
      <c r="AA37" s="4" t="inlineStr">
        <is>
          <t>Факт $ МГ/секции</t>
        </is>
      </c>
      <c r="AB37" s="4" t="inlineStr">
        <is>
          <t>Факт МГ/секции</t>
        </is>
      </c>
      <c r="AC37" s="4" t="inlineStr">
        <is>
          <t>Факт ВПТ</t>
        </is>
      </c>
      <c r="AD37" s="4" t="inlineStr">
        <is>
          <t>Тех. задание ПТ</t>
        </is>
      </c>
      <c r="AE37" s="4" t="inlineStr">
        <is>
          <t>Тех задание $</t>
        </is>
      </c>
      <c r="AF37" s="4" t="inlineStr">
        <is>
          <t>Тех. задание ВПТ</t>
        </is>
      </c>
      <c r="AG37" s="4" t="inlineStr">
        <is>
          <t>Разница ПТ $</t>
        </is>
      </c>
      <c r="AH37" s="4" t="inlineStr">
        <is>
          <t>Факт СПЛИТ</t>
        </is>
      </c>
      <c r="AI37" s="4" t="inlineStr">
        <is>
          <t>Факт $ из 1С</t>
        </is>
      </c>
      <c r="AJ37" s="4" t="inlineStr">
        <is>
          <t>Факт ПТ</t>
        </is>
      </c>
      <c r="AK37" s="4" t="inlineStr">
        <is>
          <t>Факт $ МГ/секции</t>
        </is>
      </c>
      <c r="AL37" s="4" t="inlineStr">
        <is>
          <t>Факт МГ/секции</t>
        </is>
      </c>
      <c r="AM37" s="4" t="inlineStr">
        <is>
          <t>Факт ВПТ</t>
        </is>
      </c>
      <c r="AN37" s="4" t="inlineStr">
        <is>
          <t>Тех. задание ПТ</t>
        </is>
      </c>
      <c r="AO37" s="4" t="inlineStr">
        <is>
          <t>Тех задание $</t>
        </is>
      </c>
      <c r="AP37" s="4" t="inlineStr">
        <is>
          <t>Тех. задание ВПТ</t>
        </is>
      </c>
      <c r="AQ37" s="4" t="inlineStr">
        <is>
          <t>Разница ПТ $</t>
        </is>
      </c>
      <c r="AR37" s="4" t="inlineStr">
        <is>
          <t>Факт СПЛИТ</t>
        </is>
      </c>
      <c r="AS37" s="4" t="inlineStr">
        <is>
          <t>Факт $ из 1С</t>
        </is>
      </c>
      <c r="AT37" s="4" t="inlineStr">
        <is>
          <t>Факт ПТ</t>
        </is>
      </c>
      <c r="AU37" s="4" t="inlineStr">
        <is>
          <t>Факт $ МГ/секции</t>
        </is>
      </c>
      <c r="AV37" s="4" t="inlineStr">
        <is>
          <t>Факт МГ/секции</t>
        </is>
      </c>
      <c r="AW37" s="4" t="inlineStr">
        <is>
          <t>Факт ВПТ</t>
        </is>
      </c>
      <c r="AX37" s="4" t="inlineStr">
        <is>
          <t>Тех. задание ПТ</t>
        </is>
      </c>
      <c r="AY37" s="4" t="inlineStr">
        <is>
          <t>Тех задание $</t>
        </is>
      </c>
      <c r="AZ37" s="4" t="inlineStr">
        <is>
          <t>Тех. задание ВПТ</t>
        </is>
      </c>
      <c r="BA37" s="4" t="inlineStr">
        <is>
          <t>Разница ПТ $</t>
        </is>
      </c>
      <c r="BB37" s="4" t="inlineStr">
        <is>
          <t>Факт СПЛИТ</t>
        </is>
      </c>
      <c r="BC37" s="4" t="inlineStr"/>
      <c r="BD37" s="4" t="inlineStr">
        <is>
          <t>Тех. задание ПТ</t>
        </is>
      </c>
      <c r="BE37" s="4" t="inlineStr">
        <is>
          <t>Факт ПТ</t>
        </is>
      </c>
      <c r="BF37" s="4" t="inlineStr">
        <is>
          <t>Факт СПЛИТ</t>
        </is>
      </c>
      <c r="BG37" s="4" t="inlineStr">
        <is>
          <t>Тех. задание ВПТ</t>
        </is>
      </c>
      <c r="BH37" s="4" t="inlineStr">
        <is>
          <t>Факт ВПТ</t>
        </is>
      </c>
      <c r="BI37" s="4" t="inlineStr">
        <is>
          <t>Тех. задание</t>
        </is>
      </c>
      <c r="BJ37" s="4" t="inlineStr">
        <is>
          <t>Факт</t>
        </is>
      </c>
      <c r="BK37" s="4" t="inlineStr">
        <is>
          <t>Тех задание $</t>
        </is>
      </c>
      <c r="BL37" s="4" t="inlineStr">
        <is>
          <t>Факт ПТ 1С $</t>
        </is>
      </c>
      <c r="BM37" s="4" t="inlineStr">
        <is>
          <t>Факт МГ/секции 1С $</t>
        </is>
      </c>
      <c r="BN37" s="4" t="inlineStr">
        <is>
          <t>Прочие услуги $</t>
        </is>
      </c>
      <c r="BO37" s="4" t="inlineStr">
        <is>
          <t>Факт общий $</t>
        </is>
      </c>
      <c r="BP37" s="4" t="inlineStr">
        <is>
          <t>Средняя стоимость ПТ прошлого месяца $</t>
        </is>
      </c>
      <c r="BQ37" s="4" t="inlineStr">
        <is>
          <t>Ранрейт $</t>
        </is>
      </c>
      <c r="BR37" s="4" t="inlineStr">
        <is>
          <t>Средняя стоимость ПТ на новый месяц</t>
        </is>
      </c>
    </row>
    <row r="38">
      <c r="A38" s="6" t="n">
        <v>24</v>
      </c>
      <c r="B38" s="6" t="inlineStr">
        <is>
          <t>2019-03-08</t>
        </is>
      </c>
      <c r="C38" s="6" t="inlineStr">
        <is>
          <t>МТ</t>
        </is>
      </c>
      <c r="D38" s="6" t="inlineStr">
        <is>
          <t>Ангел Дмитрий Степанович</t>
        </is>
      </c>
      <c r="E38" s="7" t="n">
        <v>23624</v>
      </c>
      <c r="F38" s="7" t="n">
        <v>12</v>
      </c>
      <c r="G38" s="7" t="n">
        <v>12793.75</v>
      </c>
      <c r="H38" s="7" t="n">
        <v>17</v>
      </c>
      <c r="I38" s="7" t="n">
        <v>1</v>
      </c>
      <c r="J38" s="7" t="n">
        <v>35</v>
      </c>
      <c r="K38" s="7">
        <f>ROUND(J38*BP38/100,0)*100</f>
        <v/>
      </c>
      <c r="L38" s="7" t="n">
        <v>0</v>
      </c>
      <c r="M38" s="7">
        <f>E38-K38</f>
        <v/>
      </c>
      <c r="N38" s="7" t="n">
        <v>2</v>
      </c>
      <c r="O38" s="7" t="n">
        <v>28363</v>
      </c>
      <c r="P38" s="7" t="n">
        <v>14</v>
      </c>
      <c r="Q38" s="7" t="n">
        <v>25024.75</v>
      </c>
      <c r="R38" s="7" t="n">
        <v>32</v>
      </c>
      <c r="S38" s="7" t="n">
        <v>0</v>
      </c>
      <c r="T38" s="7" t="n">
        <v>35</v>
      </c>
      <c r="U38" s="7">
        <f>ROUND(T38*BP38/100,0)*100</f>
        <v/>
      </c>
      <c r="V38" s="7" t="n">
        <v>0</v>
      </c>
      <c r="W38" s="7">
        <f>O38-U38</f>
        <v/>
      </c>
      <c r="X38" s="7" t="n">
        <v>1</v>
      </c>
      <c r="Y38" s="7" t="n">
        <v>22881</v>
      </c>
      <c r="Z38" s="7" t="n">
        <v>11</v>
      </c>
      <c r="AA38" s="7" t="n">
        <v>14615</v>
      </c>
      <c r="AB38" s="7" t="n">
        <v>20</v>
      </c>
      <c r="AC38" s="7" t="n">
        <v>0</v>
      </c>
      <c r="AD38" s="7" t="n">
        <v>35</v>
      </c>
      <c r="AE38" s="7">
        <f>ROUND(AD38*BP38/100,0)*100</f>
        <v/>
      </c>
      <c r="AF38" s="7" t="n">
        <v>0</v>
      </c>
      <c r="AG38" s="7">
        <f>Y38-AE38</f>
        <v/>
      </c>
      <c r="AH38" s="7" t="n">
        <v>2</v>
      </c>
      <c r="AI38" s="7" t="n">
        <v>22881</v>
      </c>
      <c r="AJ38" s="7" t="n">
        <v>11</v>
      </c>
      <c r="AK38" s="7" t="n">
        <v>13455</v>
      </c>
      <c r="AL38" s="7" t="n">
        <v>17</v>
      </c>
      <c r="AM38" s="7" t="n">
        <v>0</v>
      </c>
      <c r="AN38" s="7" t="n">
        <v>35</v>
      </c>
      <c r="AO38" s="7">
        <f>ROUND(AN38*BP38/100,0)*100</f>
        <v/>
      </c>
      <c r="AP38" s="7" t="n">
        <v>0</v>
      </c>
      <c r="AQ38" s="7">
        <f>AI38-AO38</f>
        <v/>
      </c>
      <c r="AR38" s="7" t="n">
        <v>2</v>
      </c>
      <c r="AS38" s="7" t="n">
        <v>4380</v>
      </c>
      <c r="AT38" s="7" t="n">
        <v>2</v>
      </c>
      <c r="AU38" s="7" t="n">
        <v>15442.5</v>
      </c>
      <c r="AV38" s="7" t="n">
        <v>18</v>
      </c>
      <c r="AW38" s="7" t="n">
        <v>0</v>
      </c>
      <c r="AX38" s="7" t="n">
        <v>15</v>
      </c>
      <c r="AY38" s="7">
        <f>ROUND(AX38*BP38/100,0)*100</f>
        <v/>
      </c>
      <c r="AZ38" s="7" t="n">
        <v>0</v>
      </c>
      <c r="BA38" s="7">
        <f>AS38-AY38</f>
        <v/>
      </c>
      <c r="BB38" s="7" t="n">
        <v>1</v>
      </c>
      <c r="BC38" s="6" t="n"/>
      <c r="BD38" s="7">
        <f>SUM(J38,T38,AD38,AN38,AX38)</f>
        <v/>
      </c>
      <c r="BE38" s="7">
        <f>SUM(F38,P38,Z38,AJ38,AT38)</f>
        <v/>
      </c>
      <c r="BF38" s="7">
        <f>SUM(N38,X38,AH38,AR38,BB38)</f>
        <v/>
      </c>
      <c r="BG38" s="7">
        <f>SUM(L38,V38,AF38,AP38,AZ38)</f>
        <v/>
      </c>
      <c r="BH38" s="7">
        <f>SUM(I38,S38,AC38,AM38,AW38)</f>
        <v/>
      </c>
      <c r="BI38" s="7" t="n">
        <v>0</v>
      </c>
      <c r="BJ38" s="7">
        <f>SUM(H38,R38,AB38,AL38,AV38)</f>
        <v/>
      </c>
      <c r="BK38" s="7">
        <f>SUM(K38,U38,AE38,AO38,AY38)</f>
        <v/>
      </c>
      <c r="BL38" s="7">
        <f>SUM(E38,O38,Y38,AI38,AS38)</f>
        <v/>
      </c>
      <c r="BM38" s="7">
        <f>SUM(G38,Q38,AA38,AK38,AU38)</f>
        <v/>
      </c>
      <c r="BN38" s="7" t="n">
        <v>0</v>
      </c>
      <c r="BO38" s="7">
        <f>BL38+BM38+BN38</f>
        <v/>
      </c>
      <c r="BP38" s="7" t="n">
        <v>1098.434516129032</v>
      </c>
      <c r="BQ38" s="7">
        <f>BO38/31*31</f>
        <v/>
      </c>
      <c r="BR38" s="7">
        <f>IFERROR(BL38/BE38,0)</f>
        <v/>
      </c>
    </row>
    <row r="39">
      <c r="A39" s="6" t="n">
        <v>25</v>
      </c>
      <c r="B39" s="6" t="inlineStr">
        <is>
          <t>2018-12-08</t>
        </is>
      </c>
      <c r="C39" s="6" t="inlineStr">
        <is>
          <t>МТ</t>
        </is>
      </c>
      <c r="D39" s="6" t="inlineStr">
        <is>
          <t>Мутаев Аскер Магомедович</t>
        </is>
      </c>
      <c r="E39" s="7" t="n">
        <v>49546.08</v>
      </c>
      <c r="F39" s="7" t="n">
        <v>25</v>
      </c>
      <c r="G39" s="7" t="n">
        <v>0</v>
      </c>
      <c r="H39" s="7" t="n">
        <v>0</v>
      </c>
      <c r="I39" s="7" t="n">
        <v>0</v>
      </c>
      <c r="J39" s="7" t="n">
        <v>25</v>
      </c>
      <c r="K39" s="7">
        <f>ROUND(J39*BP39/100,0)*100</f>
        <v/>
      </c>
      <c r="L39" s="7" t="n">
        <v>0</v>
      </c>
      <c r="M39" s="7">
        <f>E39-K39</f>
        <v/>
      </c>
      <c r="N39" s="7" t="n">
        <v>2</v>
      </c>
      <c r="O39" s="7" t="n">
        <v>43956.83</v>
      </c>
      <c r="P39" s="7" t="n">
        <v>23</v>
      </c>
      <c r="Q39" s="7" t="n">
        <v>0</v>
      </c>
      <c r="R39" s="7" t="n">
        <v>0</v>
      </c>
      <c r="S39" s="7" t="n">
        <v>0</v>
      </c>
      <c r="T39" s="7" t="n">
        <v>25</v>
      </c>
      <c r="U39" s="7">
        <f>ROUND(T39*BP39/100,0)*100</f>
        <v/>
      </c>
      <c r="V39" s="7" t="n">
        <v>0</v>
      </c>
      <c r="W39" s="7">
        <f>O39-U39</f>
        <v/>
      </c>
      <c r="X39" s="7" t="n">
        <v>1</v>
      </c>
      <c r="Y39" s="7" t="n">
        <v>55729.25</v>
      </c>
      <c r="Z39" s="7" t="n">
        <v>28</v>
      </c>
      <c r="AA39" s="7" t="n">
        <v>0</v>
      </c>
      <c r="AB39" s="7" t="n">
        <v>0</v>
      </c>
      <c r="AC39" s="7" t="n">
        <v>0</v>
      </c>
      <c r="AD39" s="7" t="n">
        <v>25</v>
      </c>
      <c r="AE39" s="7">
        <f>ROUND(AD39*BP39/100,0)*100</f>
        <v/>
      </c>
      <c r="AF39" s="7" t="n">
        <v>0</v>
      </c>
      <c r="AG39" s="7">
        <f>Y39-AE39</f>
        <v/>
      </c>
      <c r="AH39" s="7" t="n">
        <v>2</v>
      </c>
      <c r="AI39" s="7" t="n">
        <v>44320.59</v>
      </c>
      <c r="AJ39" s="7" t="n">
        <v>22</v>
      </c>
      <c r="AK39" s="7" t="n">
        <v>0</v>
      </c>
      <c r="AL39" s="7" t="n">
        <v>0</v>
      </c>
      <c r="AM39" s="7" t="n">
        <v>0</v>
      </c>
      <c r="AN39" s="7" t="n">
        <v>25</v>
      </c>
      <c r="AO39" s="7">
        <f>ROUND(AN39*BP39/100,0)*100</f>
        <v/>
      </c>
      <c r="AP39" s="7" t="n">
        <v>0</v>
      </c>
      <c r="AQ39" s="7">
        <f>AI39-AO39</f>
        <v/>
      </c>
      <c r="AR39" s="7" t="n">
        <v>2</v>
      </c>
      <c r="AS39" s="7" t="n">
        <v>18183.42</v>
      </c>
      <c r="AT39" s="7" t="n">
        <v>9</v>
      </c>
      <c r="AU39" s="7" t="n">
        <v>0</v>
      </c>
      <c r="AV39" s="7" t="n">
        <v>0</v>
      </c>
      <c r="AW39" s="7" t="n">
        <v>0</v>
      </c>
      <c r="AX39" s="7" t="n">
        <v>11</v>
      </c>
      <c r="AY39" s="7">
        <f>ROUND(AX39*BP39/100,0)*100</f>
        <v/>
      </c>
      <c r="AZ39" s="7" t="n">
        <v>0</v>
      </c>
      <c r="BA39" s="7">
        <f>AS39-AY39</f>
        <v/>
      </c>
      <c r="BB39" s="7" t="n">
        <v>0</v>
      </c>
      <c r="BC39" s="6" t="n"/>
      <c r="BD39" s="7">
        <f>SUM(J39,T39,AD39,AN39,AX39)</f>
        <v/>
      </c>
      <c r="BE39" s="7">
        <f>SUM(F39,P39,Z39,AJ39,AT39)</f>
        <v/>
      </c>
      <c r="BF39" s="7">
        <f>SUM(N39,X39,AH39,AR39,BB39)</f>
        <v/>
      </c>
      <c r="BG39" s="7">
        <f>SUM(L39,V39,AF39,AP39,AZ39)</f>
        <v/>
      </c>
      <c r="BH39" s="7">
        <f>SUM(I39,S39,AC39,AM39,AW39)</f>
        <v/>
      </c>
      <c r="BI39" s="7" t="n">
        <v>0</v>
      </c>
      <c r="BJ39" s="7">
        <f>SUM(H39,R39,AB39,AL39,AV39)</f>
        <v/>
      </c>
      <c r="BK39" s="7">
        <f>SUM(K39,U39,AE39,AO39,AY39)</f>
        <v/>
      </c>
      <c r="BL39" s="7">
        <f>SUM(E39,O39,Y39,AI39,AS39)</f>
        <v/>
      </c>
      <c r="BM39" s="7">
        <f>SUM(G39,Q39,AA39,AK39,AU39)</f>
        <v/>
      </c>
      <c r="BN39" s="7" t="n">
        <v>0</v>
      </c>
      <c r="BO39" s="7">
        <f>BL39+BM39+BN39</f>
        <v/>
      </c>
      <c r="BP39" s="7" t="n">
        <v>1952.166039603961</v>
      </c>
      <c r="BQ39" s="7">
        <f>BO39/31*31</f>
        <v/>
      </c>
      <c r="BR39" s="7">
        <f>IFERROR(BL39/BE39,0)</f>
        <v/>
      </c>
    </row>
    <row r="40">
      <c r="A40" s="8" t="n"/>
      <c r="B40" s="8" t="n"/>
      <c r="C40" s="8" t="n"/>
      <c r="D40" s="8" t="inlineStr">
        <is>
          <t>Итого ФТ</t>
        </is>
      </c>
      <c r="E40" s="9">
        <f>SUM(E38:E39)</f>
        <v/>
      </c>
      <c r="F40" s="9">
        <f>SUM(F38:F39)</f>
        <v/>
      </c>
      <c r="G40" s="9">
        <f>SUM(G38:G39)</f>
        <v/>
      </c>
      <c r="H40" s="9">
        <f>SUM(H38:H39)</f>
        <v/>
      </c>
      <c r="I40" s="9">
        <f>SUM(I38:I39)</f>
        <v/>
      </c>
      <c r="J40" s="9">
        <f>SUM(J38:J39)</f>
        <v/>
      </c>
      <c r="K40" s="9">
        <f>SUM(K38:K39)</f>
        <v/>
      </c>
      <c r="L40" s="9">
        <f>SUM(L38:L39)</f>
        <v/>
      </c>
      <c r="M40" s="9">
        <f>SUM(M38:M39)</f>
        <v/>
      </c>
      <c r="N40" s="9">
        <f>SUM(N38:N39)</f>
        <v/>
      </c>
      <c r="O40" s="9">
        <f>SUM(O38:O39)</f>
        <v/>
      </c>
      <c r="P40" s="9">
        <f>SUM(P38:P39)</f>
        <v/>
      </c>
      <c r="Q40" s="9">
        <f>SUM(Q38:Q39)</f>
        <v/>
      </c>
      <c r="R40" s="9">
        <f>SUM(R38:R39)</f>
        <v/>
      </c>
      <c r="S40" s="9">
        <f>SUM(S38:S39)</f>
        <v/>
      </c>
      <c r="T40" s="9">
        <f>SUM(T38:T39)</f>
        <v/>
      </c>
      <c r="U40" s="9">
        <f>SUM(U38:U39)</f>
        <v/>
      </c>
      <c r="V40" s="9">
        <f>SUM(V38:V39)</f>
        <v/>
      </c>
      <c r="W40" s="9">
        <f>SUM(W38:W39)</f>
        <v/>
      </c>
      <c r="X40" s="9">
        <f>SUM(X38:X39)</f>
        <v/>
      </c>
      <c r="Y40" s="9">
        <f>SUM(Y38:Y39)</f>
        <v/>
      </c>
      <c r="Z40" s="9">
        <f>SUM(Z38:Z39)</f>
        <v/>
      </c>
      <c r="AA40" s="9">
        <f>SUM(AA38:AA39)</f>
        <v/>
      </c>
      <c r="AB40" s="9">
        <f>SUM(AB38:AB39)</f>
        <v/>
      </c>
      <c r="AC40" s="9">
        <f>SUM(AC38:AC39)</f>
        <v/>
      </c>
      <c r="AD40" s="9">
        <f>SUM(AD38:AD39)</f>
        <v/>
      </c>
      <c r="AE40" s="9">
        <f>SUM(AE38:AE39)</f>
        <v/>
      </c>
      <c r="AF40" s="9">
        <f>SUM(AF38:AF39)</f>
        <v/>
      </c>
      <c r="AG40" s="9">
        <f>SUM(AG38:AG39)</f>
        <v/>
      </c>
      <c r="AH40" s="9">
        <f>SUM(AH38:AH39)</f>
        <v/>
      </c>
      <c r="AI40" s="9">
        <f>SUM(AI38:AI39)</f>
        <v/>
      </c>
      <c r="AJ40" s="9">
        <f>SUM(AJ38:AJ39)</f>
        <v/>
      </c>
      <c r="AK40" s="9">
        <f>SUM(AK38:AK39)</f>
        <v/>
      </c>
      <c r="AL40" s="9">
        <f>SUM(AL38:AL39)</f>
        <v/>
      </c>
      <c r="AM40" s="9">
        <f>SUM(AM38:AM39)</f>
        <v/>
      </c>
      <c r="AN40" s="9">
        <f>SUM(AN38:AN39)</f>
        <v/>
      </c>
      <c r="AO40" s="9">
        <f>SUM(AO38:AO39)</f>
        <v/>
      </c>
      <c r="AP40" s="9">
        <f>SUM(AP38:AP39)</f>
        <v/>
      </c>
      <c r="AQ40" s="9">
        <f>SUM(AQ38:AQ39)</f>
        <v/>
      </c>
      <c r="AR40" s="9">
        <f>SUM(AR38:AR39)</f>
        <v/>
      </c>
      <c r="AS40" s="9">
        <f>SUM(AS38:AS39)</f>
        <v/>
      </c>
      <c r="AT40" s="9">
        <f>SUM(AT38:AT39)</f>
        <v/>
      </c>
      <c r="AU40" s="9">
        <f>SUM(AU38:AU39)</f>
        <v/>
      </c>
      <c r="AV40" s="9">
        <f>SUM(AV38:AV39)</f>
        <v/>
      </c>
      <c r="AW40" s="9">
        <f>SUM(AW38:AW39)</f>
        <v/>
      </c>
      <c r="AX40" s="9">
        <f>SUM(AX38:AX39)</f>
        <v/>
      </c>
      <c r="AY40" s="9">
        <f>SUM(AY38:AY39)</f>
        <v/>
      </c>
      <c r="AZ40" s="9">
        <f>SUM(AZ38:AZ39)</f>
        <v/>
      </c>
      <c r="BA40" s="9">
        <f>SUM(BA38:BA39)</f>
        <v/>
      </c>
      <c r="BB40" s="9">
        <f>SUM(BB38:BB39)</f>
        <v/>
      </c>
      <c r="BC40" s="9">
        <f>SUM(BC38:BC39)</f>
        <v/>
      </c>
      <c r="BD40" s="9">
        <f>SUM(BD38:BD39)</f>
        <v/>
      </c>
      <c r="BE40" s="9">
        <f>SUM(BE38:BE39)</f>
        <v/>
      </c>
      <c r="BF40" s="9">
        <f>SUM(BF38:BF39)</f>
        <v/>
      </c>
      <c r="BG40" s="9">
        <f>SUM(BG38:BG39)</f>
        <v/>
      </c>
      <c r="BH40" s="9">
        <f>SUM(BH38:BH39)</f>
        <v/>
      </c>
      <c r="BI40" s="9">
        <f>SUM(BI38:BI39)</f>
        <v/>
      </c>
      <c r="BJ40" s="9">
        <f>SUM(BJ38:BJ39)</f>
        <v/>
      </c>
      <c r="BK40" s="9">
        <f>SUM(BK38:BK39)</f>
        <v/>
      </c>
      <c r="BL40" s="9">
        <f>SUM(BL38:BL39)</f>
        <v/>
      </c>
      <c r="BM40" s="9">
        <f>SUM(BM38:BM39)</f>
        <v/>
      </c>
      <c r="BN40" s="9">
        <f>SUM(BN38:BN39)</f>
        <v/>
      </c>
      <c r="BO40" s="9">
        <f>SUM(BO38:BO39)</f>
        <v/>
      </c>
      <c r="BP40" s="9">
        <f>IFERROR(BK40/BD40,0)</f>
        <v/>
      </c>
      <c r="BQ40" s="9">
        <f>BO40/31*31</f>
        <v/>
      </c>
      <c r="BR40" s="9">
        <f>IFERROR(BL40/BE40,0)</f>
        <v/>
      </c>
    </row>
    <row r="42">
      <c r="A42" s="5" t="n"/>
      <c r="B42" s="5" t="n"/>
      <c r="C42" s="5" t="n"/>
      <c r="D42" s="5" t="inlineStr">
        <is>
          <t>БОЕВЫЕ ИСКУССТВА</t>
        </is>
      </c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  <c r="AC42" s="5" t="n"/>
      <c r="AD42" s="5" t="n"/>
      <c r="AE42" s="5" t="n"/>
      <c r="AF42" s="5" t="n"/>
      <c r="AG42" s="5" t="n"/>
      <c r="AH42" s="5" t="n"/>
      <c r="AI42" s="5" t="n"/>
      <c r="AJ42" s="5" t="n"/>
      <c r="AK42" s="5" t="n"/>
      <c r="AL42" s="5" t="n"/>
      <c r="AM42" s="5" t="n"/>
      <c r="AN42" s="5" t="n"/>
      <c r="AO42" s="5" t="n"/>
      <c r="AP42" s="5" t="n"/>
      <c r="AQ42" s="5" t="n"/>
      <c r="AR42" s="5" t="n"/>
      <c r="AS42" s="5" t="n"/>
      <c r="AT42" s="5" t="n"/>
      <c r="AU42" s="5" t="n"/>
      <c r="AV42" s="5" t="n"/>
      <c r="AW42" s="5" t="n"/>
      <c r="AX42" s="5" t="n"/>
      <c r="AY42" s="5" t="n"/>
      <c r="AZ42" s="5" t="n"/>
      <c r="BA42" s="5" t="n"/>
      <c r="BB42" s="5" t="n"/>
      <c r="BC42" s="5" t="n"/>
      <c r="BD42" s="5" t="n"/>
      <c r="BE42" s="5" t="n"/>
      <c r="BF42" s="5" t="n"/>
      <c r="BG42" s="5" t="n"/>
      <c r="BH42" s="5" t="n"/>
      <c r="BI42" s="5" t="n"/>
      <c r="BJ42" s="5" t="n"/>
      <c r="BK42" s="5" t="n"/>
      <c r="BL42" s="5" t="n"/>
      <c r="BM42" s="5" t="n"/>
      <c r="BN42" s="5" t="n"/>
      <c r="BO42" s="5" t="n"/>
      <c r="BP42" s="5" t="n"/>
      <c r="BQ42" s="5" t="n"/>
      <c r="BR42" s="5" t="n"/>
    </row>
    <row r="43">
      <c r="A43" s="4" t="inlineStr">
        <is>
          <t>№</t>
        </is>
      </c>
      <c r="B43" s="4" t="inlineStr">
        <is>
          <t>Дата начала</t>
        </is>
      </c>
      <c r="C43" s="4" t="inlineStr">
        <is>
          <t>Статус</t>
        </is>
      </c>
      <c r="D43" s="4" t="inlineStr">
        <is>
          <t>ФИО</t>
        </is>
      </c>
      <c r="E43" s="4" t="inlineStr">
        <is>
          <t>Факт $ из 1С</t>
        </is>
      </c>
      <c r="F43" s="4" t="inlineStr">
        <is>
          <t>Факт ПТ</t>
        </is>
      </c>
      <c r="G43" s="4" t="inlineStr">
        <is>
          <t>Факт $ МГ/секции</t>
        </is>
      </c>
      <c r="H43" s="4" t="inlineStr">
        <is>
          <t>Факт МГ/секции</t>
        </is>
      </c>
      <c r="I43" s="4" t="inlineStr">
        <is>
          <t>Факт ВПТ</t>
        </is>
      </c>
      <c r="J43" s="4" t="inlineStr">
        <is>
          <t>Тех. задание ПТ</t>
        </is>
      </c>
      <c r="K43" s="4" t="inlineStr">
        <is>
          <t>Тех задание $</t>
        </is>
      </c>
      <c r="L43" s="4" t="inlineStr">
        <is>
          <t>Тех. задание ВПТ</t>
        </is>
      </c>
      <c r="M43" s="4" t="inlineStr">
        <is>
          <t>Разница ПТ $</t>
        </is>
      </c>
      <c r="N43" s="4" t="inlineStr">
        <is>
          <t>Факт СПЛИТ</t>
        </is>
      </c>
      <c r="O43" s="4" t="inlineStr">
        <is>
          <t>Факт $ из 1С</t>
        </is>
      </c>
      <c r="P43" s="4" t="inlineStr">
        <is>
          <t>Факт ПТ</t>
        </is>
      </c>
      <c r="Q43" s="4" t="inlineStr">
        <is>
          <t>Факт $ МГ/секции</t>
        </is>
      </c>
      <c r="R43" s="4" t="inlineStr">
        <is>
          <t>Факт МГ/секции</t>
        </is>
      </c>
      <c r="S43" s="4" t="inlineStr">
        <is>
          <t>Факт ВПТ</t>
        </is>
      </c>
      <c r="T43" s="4" t="inlineStr">
        <is>
          <t>Тех. задание ПТ</t>
        </is>
      </c>
      <c r="U43" s="4" t="inlineStr">
        <is>
          <t>Тех задание $</t>
        </is>
      </c>
      <c r="V43" s="4" t="inlineStr">
        <is>
          <t>Тех. задание ВПТ</t>
        </is>
      </c>
      <c r="W43" s="4" t="inlineStr">
        <is>
          <t>Разница ПТ $</t>
        </is>
      </c>
      <c r="X43" s="4" t="inlineStr">
        <is>
          <t>Факт СПЛИТ</t>
        </is>
      </c>
      <c r="Y43" s="4" t="inlineStr">
        <is>
          <t>Факт $ из 1С</t>
        </is>
      </c>
      <c r="Z43" s="4" t="inlineStr">
        <is>
          <t>Факт ПТ</t>
        </is>
      </c>
      <c r="AA43" s="4" t="inlineStr">
        <is>
          <t>Факт $ МГ/секции</t>
        </is>
      </c>
      <c r="AB43" s="4" t="inlineStr">
        <is>
          <t>Факт МГ/секции</t>
        </is>
      </c>
      <c r="AC43" s="4" t="inlineStr">
        <is>
          <t>Факт ВПТ</t>
        </is>
      </c>
      <c r="AD43" s="4" t="inlineStr">
        <is>
          <t>Тех. задание ПТ</t>
        </is>
      </c>
      <c r="AE43" s="4" t="inlineStr">
        <is>
          <t>Тех задание $</t>
        </is>
      </c>
      <c r="AF43" s="4" t="inlineStr">
        <is>
          <t>Тех. задание ВПТ</t>
        </is>
      </c>
      <c r="AG43" s="4" t="inlineStr">
        <is>
          <t>Разница ПТ $</t>
        </is>
      </c>
      <c r="AH43" s="4" t="inlineStr">
        <is>
          <t>Факт СПЛИТ</t>
        </is>
      </c>
      <c r="AI43" s="4" t="inlineStr">
        <is>
          <t>Факт $ из 1С</t>
        </is>
      </c>
      <c r="AJ43" s="4" t="inlineStr">
        <is>
          <t>Факт ПТ</t>
        </is>
      </c>
      <c r="AK43" s="4" t="inlineStr">
        <is>
          <t>Факт $ МГ/секции</t>
        </is>
      </c>
      <c r="AL43" s="4" t="inlineStr">
        <is>
          <t>Факт МГ/секции</t>
        </is>
      </c>
      <c r="AM43" s="4" t="inlineStr">
        <is>
          <t>Факт ВПТ</t>
        </is>
      </c>
      <c r="AN43" s="4" t="inlineStr">
        <is>
          <t>Тех. задание ПТ</t>
        </is>
      </c>
      <c r="AO43" s="4" t="inlineStr">
        <is>
          <t>Тех задание $</t>
        </is>
      </c>
      <c r="AP43" s="4" t="inlineStr">
        <is>
          <t>Тех. задание ВПТ</t>
        </is>
      </c>
      <c r="AQ43" s="4" t="inlineStr">
        <is>
          <t>Разница ПТ $</t>
        </is>
      </c>
      <c r="AR43" s="4" t="inlineStr">
        <is>
          <t>Факт СПЛИТ</t>
        </is>
      </c>
      <c r="AS43" s="4" t="inlineStr">
        <is>
          <t>Факт $ из 1С</t>
        </is>
      </c>
      <c r="AT43" s="4" t="inlineStr">
        <is>
          <t>Факт ПТ</t>
        </is>
      </c>
      <c r="AU43" s="4" t="inlineStr">
        <is>
          <t>Факт $ МГ/секции</t>
        </is>
      </c>
      <c r="AV43" s="4" t="inlineStr">
        <is>
          <t>Факт МГ/секции</t>
        </is>
      </c>
      <c r="AW43" s="4" t="inlineStr">
        <is>
          <t>Факт ВПТ</t>
        </is>
      </c>
      <c r="AX43" s="4" t="inlineStr">
        <is>
          <t>Тех. задание ПТ</t>
        </is>
      </c>
      <c r="AY43" s="4" t="inlineStr">
        <is>
          <t>Тех задание $</t>
        </is>
      </c>
      <c r="AZ43" s="4" t="inlineStr">
        <is>
          <t>Тех. задание ВПТ</t>
        </is>
      </c>
      <c r="BA43" s="4" t="inlineStr">
        <is>
          <t>Разница ПТ $</t>
        </is>
      </c>
      <c r="BB43" s="4" t="inlineStr">
        <is>
          <t>Факт СПЛИТ</t>
        </is>
      </c>
      <c r="BC43" s="4" t="inlineStr"/>
      <c r="BD43" s="4" t="inlineStr">
        <is>
          <t>Тех. задание ПТ</t>
        </is>
      </c>
      <c r="BE43" s="4" t="inlineStr">
        <is>
          <t>Факт ПТ</t>
        </is>
      </c>
      <c r="BF43" s="4" t="inlineStr">
        <is>
          <t>Факт СПЛИТ</t>
        </is>
      </c>
      <c r="BG43" s="4" t="inlineStr">
        <is>
          <t>Тех. задание ВПТ</t>
        </is>
      </c>
      <c r="BH43" s="4" t="inlineStr">
        <is>
          <t>Факт ВПТ</t>
        </is>
      </c>
      <c r="BI43" s="4" t="inlineStr">
        <is>
          <t>Тех. задание</t>
        </is>
      </c>
      <c r="BJ43" s="4" t="inlineStr">
        <is>
          <t>Факт</t>
        </is>
      </c>
      <c r="BK43" s="4" t="inlineStr">
        <is>
          <t>Тех задание $</t>
        </is>
      </c>
      <c r="BL43" s="4" t="inlineStr">
        <is>
          <t>Факт ПТ 1С $</t>
        </is>
      </c>
      <c r="BM43" s="4" t="inlineStr">
        <is>
          <t>Факт МГ/секции 1С $</t>
        </is>
      </c>
      <c r="BN43" s="4" t="inlineStr">
        <is>
          <t>Прочие услуги $</t>
        </is>
      </c>
      <c r="BO43" s="4" t="inlineStr">
        <is>
          <t>Факт общий $</t>
        </is>
      </c>
      <c r="BP43" s="4" t="inlineStr">
        <is>
          <t>Средняя стоимость ПТ прошлого месяца $</t>
        </is>
      </c>
      <c r="BQ43" s="4" t="inlineStr">
        <is>
          <t>Ранрейт $</t>
        </is>
      </c>
      <c r="BR43" s="4" t="inlineStr">
        <is>
          <t>Средняя стоимость ПТ на новый месяц</t>
        </is>
      </c>
    </row>
    <row r="44">
      <c r="A44" s="6" t="n">
        <v>26</v>
      </c>
      <c r="B44" s="6" t="inlineStr">
        <is>
          <t>2026-01-02</t>
        </is>
      </c>
      <c r="C44" s="6" t="inlineStr">
        <is>
          <t>ПТ</t>
        </is>
      </c>
      <c r="D44" s="6" t="inlineStr">
        <is>
          <t>Гусейнов Ширхан Панах Оглы</t>
        </is>
      </c>
      <c r="E44" s="7" t="n">
        <v>0</v>
      </c>
      <c r="F44" s="7" t="n">
        <v>0</v>
      </c>
      <c r="G44" s="7" t="n">
        <v>518.75</v>
      </c>
      <c r="H44" s="7" t="n">
        <v>1</v>
      </c>
      <c r="I44" s="7" t="n">
        <v>0</v>
      </c>
      <c r="J44" s="7" t="n">
        <v>6</v>
      </c>
      <c r="K44" s="7">
        <f>ROUND(J44*BP44/100,0)*100</f>
        <v/>
      </c>
      <c r="L44" s="7" t="n">
        <v>0</v>
      </c>
      <c r="M44" s="7">
        <f>E44-K44</f>
        <v/>
      </c>
      <c r="N44" s="7" t="n">
        <v>0</v>
      </c>
      <c r="O44" s="7" t="n">
        <v>0</v>
      </c>
      <c r="P44" s="7" t="n">
        <v>0</v>
      </c>
      <c r="Q44" s="7" t="n">
        <v>0</v>
      </c>
      <c r="R44" s="7" t="n">
        <v>0</v>
      </c>
      <c r="S44" s="7" t="n">
        <v>0</v>
      </c>
      <c r="T44" s="7" t="n">
        <v>6</v>
      </c>
      <c r="U44" s="7">
        <f>ROUND(T44*BP44/100,0)*100</f>
        <v/>
      </c>
      <c r="V44" s="7" t="n">
        <v>0</v>
      </c>
      <c r="W44" s="7">
        <f>O44-U44</f>
        <v/>
      </c>
      <c r="X44" s="7" t="n">
        <v>0</v>
      </c>
      <c r="Y44" s="7" t="n">
        <v>0</v>
      </c>
      <c r="Z44" s="7" t="n">
        <v>0</v>
      </c>
      <c r="AA44" s="7" t="n">
        <v>0</v>
      </c>
      <c r="AB44" s="7" t="n">
        <v>0</v>
      </c>
      <c r="AC44" s="7" t="n">
        <v>0</v>
      </c>
      <c r="AD44" s="7" t="n">
        <v>6</v>
      </c>
      <c r="AE44" s="7">
        <f>ROUND(AD44*BP44/100,0)*100</f>
        <v/>
      </c>
      <c r="AF44" s="7" t="n">
        <v>0</v>
      </c>
      <c r="AG44" s="7">
        <f>Y44-AE44</f>
        <v/>
      </c>
      <c r="AH44" s="7" t="n">
        <v>0</v>
      </c>
      <c r="AI44" s="7" t="n">
        <v>0</v>
      </c>
      <c r="AJ44" s="7" t="n">
        <v>0</v>
      </c>
      <c r="AK44" s="7" t="n">
        <v>0</v>
      </c>
      <c r="AL44" s="7" t="n">
        <v>0</v>
      </c>
      <c r="AM44" s="7" t="n">
        <v>0</v>
      </c>
      <c r="AN44" s="7" t="n">
        <v>6</v>
      </c>
      <c r="AO44" s="7">
        <f>ROUND(AN44*BP44/100,0)*100</f>
        <v/>
      </c>
      <c r="AP44" s="7" t="n">
        <v>0</v>
      </c>
      <c r="AQ44" s="7">
        <f>AI44-AO44</f>
        <v/>
      </c>
      <c r="AR44" s="7" t="n">
        <v>0</v>
      </c>
      <c r="AS44" s="7" t="n">
        <v>0</v>
      </c>
      <c r="AT44" s="7" t="n">
        <v>0</v>
      </c>
      <c r="AU44" s="7" t="n">
        <v>0</v>
      </c>
      <c r="AV44" s="7" t="n">
        <v>0</v>
      </c>
      <c r="AW44" s="7" t="n">
        <v>0</v>
      </c>
      <c r="AX44" s="7" t="n">
        <v>2</v>
      </c>
      <c r="AY44" s="7">
        <f>ROUND(AX44*BP44/100,0)*100</f>
        <v/>
      </c>
      <c r="AZ44" s="7" t="n">
        <v>0</v>
      </c>
      <c r="BA44" s="7">
        <f>AS44-AY44</f>
        <v/>
      </c>
      <c r="BB44" s="7" t="n">
        <v>0</v>
      </c>
      <c r="BC44" s="6" t="n"/>
      <c r="BD44" s="7">
        <f>SUM(J44,T44,AD44,AN44,AX44)</f>
        <v/>
      </c>
      <c r="BE44" s="7">
        <f>SUM(F44,P44,Z44,AJ44,AT44)</f>
        <v/>
      </c>
      <c r="BF44" s="7">
        <f>SUM(N44,X44,AH44,AR44,BB44)</f>
        <v/>
      </c>
      <c r="BG44" s="7">
        <f>SUM(L44,V44,AF44,AP44,AZ44)</f>
        <v/>
      </c>
      <c r="BH44" s="7">
        <f>SUM(I44,S44,AC44,AM44,AW44)</f>
        <v/>
      </c>
      <c r="BI44" s="7" t="n">
        <v>0</v>
      </c>
      <c r="BJ44" s="7">
        <f>SUM(H44,R44,AB44,AL44,AV44)</f>
        <v/>
      </c>
      <c r="BK44" s="7">
        <f>SUM(K44,U44,AE44,AO44,AY44)</f>
        <v/>
      </c>
      <c r="BL44" s="7">
        <f>SUM(E44,O44,Y44,AI44,AS44)</f>
        <v/>
      </c>
      <c r="BM44" s="7">
        <f>SUM(G44,Q44,AA44,AK44,AU44)</f>
        <v/>
      </c>
      <c r="BN44" s="7" t="n">
        <v>0</v>
      </c>
      <c r="BO44" s="7">
        <f>BL44+BM44+BN44</f>
        <v/>
      </c>
      <c r="BP44" s="7" t="n">
        <v>386.875</v>
      </c>
      <c r="BQ44" s="7">
        <f>BO44/31*31</f>
        <v/>
      </c>
      <c r="BR44" s="7">
        <f>IFERROR(BL44/BE44,0)</f>
        <v/>
      </c>
    </row>
    <row r="45">
      <c r="A45" s="6" t="n">
        <v>27</v>
      </c>
      <c r="B45" s="6" t="inlineStr">
        <is>
          <t>2025-04-01</t>
        </is>
      </c>
      <c r="C45" s="6" t="inlineStr">
        <is>
          <t>ПТ</t>
        </is>
      </c>
      <c r="D45" s="6" t="inlineStr">
        <is>
          <t>Хилобок Кирилл Игоревич</t>
        </is>
      </c>
      <c r="E45" s="7" t="n">
        <v>8647.5</v>
      </c>
      <c r="F45" s="7" t="n">
        <v>5</v>
      </c>
      <c r="G45" s="7" t="n">
        <v>6969.75</v>
      </c>
      <c r="H45" s="7" t="n">
        <v>11</v>
      </c>
      <c r="I45" s="7" t="n">
        <v>2</v>
      </c>
      <c r="J45" s="7" t="n">
        <v>28</v>
      </c>
      <c r="K45" s="7">
        <f>ROUND(J45*BP45/100,0)*100</f>
        <v/>
      </c>
      <c r="L45" s="7" t="n">
        <v>0</v>
      </c>
      <c r="M45" s="7">
        <f>E45-K45</f>
        <v/>
      </c>
      <c r="N45" s="7" t="n">
        <v>2</v>
      </c>
      <c r="O45" s="7" t="n">
        <v>6757.5</v>
      </c>
      <c r="P45" s="7" t="n">
        <v>4</v>
      </c>
      <c r="Q45" s="7" t="n">
        <v>10654</v>
      </c>
      <c r="R45" s="7" t="n">
        <v>16</v>
      </c>
      <c r="S45" s="7" t="n">
        <v>1</v>
      </c>
      <c r="T45" s="7" t="n">
        <v>28</v>
      </c>
      <c r="U45" s="7">
        <f>ROUND(T45*BP45/100,0)*100</f>
        <v/>
      </c>
      <c r="V45" s="7" t="n">
        <v>0</v>
      </c>
      <c r="W45" s="7">
        <f>O45-U45</f>
        <v/>
      </c>
      <c r="X45" s="7" t="n">
        <v>2</v>
      </c>
      <c r="Y45" s="7" t="n">
        <v>5182.5</v>
      </c>
      <c r="Z45" s="7" t="n">
        <v>3</v>
      </c>
      <c r="AA45" s="7" t="n">
        <v>7485.25</v>
      </c>
      <c r="AB45" s="7" t="n">
        <v>11</v>
      </c>
      <c r="AC45" s="7" t="n">
        <v>1</v>
      </c>
      <c r="AD45" s="7" t="n">
        <v>28</v>
      </c>
      <c r="AE45" s="7">
        <f>ROUND(AD45*BP45/100,0)*100</f>
        <v/>
      </c>
      <c r="AF45" s="7" t="n">
        <v>0</v>
      </c>
      <c r="AG45" s="7">
        <f>Y45-AE45</f>
        <v/>
      </c>
      <c r="AH45" s="7" t="n">
        <v>2</v>
      </c>
      <c r="AI45" s="7" t="n">
        <v>7072.5</v>
      </c>
      <c r="AJ45" s="7" t="n">
        <v>4</v>
      </c>
      <c r="AK45" s="7" t="n">
        <v>6764.75</v>
      </c>
      <c r="AL45" s="7" t="n">
        <v>9</v>
      </c>
      <c r="AM45" s="7" t="n">
        <v>1</v>
      </c>
      <c r="AN45" s="7" t="n">
        <v>28</v>
      </c>
      <c r="AO45" s="7">
        <f>ROUND(AN45*BP45/100,0)*100</f>
        <v/>
      </c>
      <c r="AP45" s="7" t="n">
        <v>0</v>
      </c>
      <c r="AQ45" s="7">
        <f>AI45-AO45</f>
        <v/>
      </c>
      <c r="AR45" s="7" t="n">
        <v>0</v>
      </c>
      <c r="AS45" s="7" t="n">
        <v>0</v>
      </c>
      <c r="AT45" s="7" t="n">
        <v>0</v>
      </c>
      <c r="AU45" s="7" t="n">
        <v>2380.5</v>
      </c>
      <c r="AV45" s="7" t="n">
        <v>3</v>
      </c>
      <c r="AW45" s="7" t="n">
        <v>0</v>
      </c>
      <c r="AX45" s="7" t="n">
        <v>12</v>
      </c>
      <c r="AY45" s="7">
        <f>ROUND(AX45*BP45/100,0)*100</f>
        <v/>
      </c>
      <c r="AZ45" s="7" t="n">
        <v>0</v>
      </c>
      <c r="BA45" s="7">
        <f>AS45-AY45</f>
        <v/>
      </c>
      <c r="BB45" s="7" t="n">
        <v>0</v>
      </c>
      <c r="BC45" s="6" t="n"/>
      <c r="BD45" s="7">
        <f>SUM(J45,T45,AD45,AN45,AX45)</f>
        <v/>
      </c>
      <c r="BE45" s="7">
        <f>SUM(F45,P45,Z45,AJ45,AT45)</f>
        <v/>
      </c>
      <c r="BF45" s="7">
        <f>SUM(N45,X45,AH45,AR45,BB45)</f>
        <v/>
      </c>
      <c r="BG45" s="7">
        <f>SUM(L45,V45,AF45,AP45,AZ45)</f>
        <v/>
      </c>
      <c r="BH45" s="7">
        <f>SUM(I45,S45,AC45,AM45,AW45)</f>
        <v/>
      </c>
      <c r="BI45" s="7" t="n">
        <v>0</v>
      </c>
      <c r="BJ45" s="7">
        <f>SUM(H45,R45,AB45,AL45,AV45)</f>
        <v/>
      </c>
      <c r="BK45" s="7">
        <f>SUM(K45,U45,AE45,AO45,AY45)</f>
        <v/>
      </c>
      <c r="BL45" s="7">
        <f>SUM(E45,O45,Y45,AI45,AS45)</f>
        <v/>
      </c>
      <c r="BM45" s="7">
        <f>SUM(G45,Q45,AA45,AK45,AU45)</f>
        <v/>
      </c>
      <c r="BN45" s="7" t="n">
        <v>0</v>
      </c>
      <c r="BO45" s="7">
        <f>BL45+BM45+BN45</f>
        <v/>
      </c>
      <c r="BP45" s="7" t="n">
        <v>1114.037280701754</v>
      </c>
      <c r="BQ45" s="7">
        <f>BO45/31*31</f>
        <v/>
      </c>
      <c r="BR45" s="7">
        <f>IFERROR(BL45/BE45,0)</f>
        <v/>
      </c>
    </row>
    <row r="46">
      <c r="A46" s="8" t="n"/>
      <c r="B46" s="8" t="n"/>
      <c r="C46" s="8" t="n"/>
      <c r="D46" s="8" t="inlineStr">
        <is>
          <t>Итого БИ</t>
        </is>
      </c>
      <c r="E46" s="9">
        <f>SUM(E44:E45)</f>
        <v/>
      </c>
      <c r="F46" s="9">
        <f>SUM(F44:F45)</f>
        <v/>
      </c>
      <c r="G46" s="9">
        <f>SUM(G44:G45)</f>
        <v/>
      </c>
      <c r="H46" s="9">
        <f>SUM(H44:H45)</f>
        <v/>
      </c>
      <c r="I46" s="9">
        <f>SUM(I44:I45)</f>
        <v/>
      </c>
      <c r="J46" s="9">
        <f>SUM(J44:J45)</f>
        <v/>
      </c>
      <c r="K46" s="9">
        <f>SUM(K44:K45)</f>
        <v/>
      </c>
      <c r="L46" s="9">
        <f>SUM(L44:L45)</f>
        <v/>
      </c>
      <c r="M46" s="9">
        <f>SUM(M44:M45)</f>
        <v/>
      </c>
      <c r="N46" s="9">
        <f>SUM(N44:N45)</f>
        <v/>
      </c>
      <c r="O46" s="9">
        <f>SUM(O44:O45)</f>
        <v/>
      </c>
      <c r="P46" s="9">
        <f>SUM(P44:P45)</f>
        <v/>
      </c>
      <c r="Q46" s="9">
        <f>SUM(Q44:Q45)</f>
        <v/>
      </c>
      <c r="R46" s="9">
        <f>SUM(R44:R45)</f>
        <v/>
      </c>
      <c r="S46" s="9">
        <f>SUM(S44:S45)</f>
        <v/>
      </c>
      <c r="T46" s="9">
        <f>SUM(T44:T45)</f>
        <v/>
      </c>
      <c r="U46" s="9">
        <f>SUM(U44:U45)</f>
        <v/>
      </c>
      <c r="V46" s="9">
        <f>SUM(V44:V45)</f>
        <v/>
      </c>
      <c r="W46" s="9">
        <f>SUM(W44:W45)</f>
        <v/>
      </c>
      <c r="X46" s="9">
        <f>SUM(X44:X45)</f>
        <v/>
      </c>
      <c r="Y46" s="9">
        <f>SUM(Y44:Y45)</f>
        <v/>
      </c>
      <c r="Z46" s="9">
        <f>SUM(Z44:Z45)</f>
        <v/>
      </c>
      <c r="AA46" s="9">
        <f>SUM(AA44:AA45)</f>
        <v/>
      </c>
      <c r="AB46" s="9">
        <f>SUM(AB44:AB45)</f>
        <v/>
      </c>
      <c r="AC46" s="9">
        <f>SUM(AC44:AC45)</f>
        <v/>
      </c>
      <c r="AD46" s="9">
        <f>SUM(AD44:AD45)</f>
        <v/>
      </c>
      <c r="AE46" s="9">
        <f>SUM(AE44:AE45)</f>
        <v/>
      </c>
      <c r="AF46" s="9">
        <f>SUM(AF44:AF45)</f>
        <v/>
      </c>
      <c r="AG46" s="9">
        <f>SUM(AG44:AG45)</f>
        <v/>
      </c>
      <c r="AH46" s="9">
        <f>SUM(AH44:AH45)</f>
        <v/>
      </c>
      <c r="AI46" s="9">
        <f>SUM(AI44:AI45)</f>
        <v/>
      </c>
      <c r="AJ46" s="9">
        <f>SUM(AJ44:AJ45)</f>
        <v/>
      </c>
      <c r="AK46" s="9">
        <f>SUM(AK44:AK45)</f>
        <v/>
      </c>
      <c r="AL46" s="9">
        <f>SUM(AL44:AL45)</f>
        <v/>
      </c>
      <c r="AM46" s="9">
        <f>SUM(AM44:AM45)</f>
        <v/>
      </c>
      <c r="AN46" s="9">
        <f>SUM(AN44:AN45)</f>
        <v/>
      </c>
      <c r="AO46" s="9">
        <f>SUM(AO44:AO45)</f>
        <v/>
      </c>
      <c r="AP46" s="9">
        <f>SUM(AP44:AP45)</f>
        <v/>
      </c>
      <c r="AQ46" s="9">
        <f>SUM(AQ44:AQ45)</f>
        <v/>
      </c>
      <c r="AR46" s="9">
        <f>SUM(AR44:AR45)</f>
        <v/>
      </c>
      <c r="AS46" s="9">
        <f>SUM(AS44:AS45)</f>
        <v/>
      </c>
      <c r="AT46" s="9">
        <f>SUM(AT44:AT45)</f>
        <v/>
      </c>
      <c r="AU46" s="9">
        <f>SUM(AU44:AU45)</f>
        <v/>
      </c>
      <c r="AV46" s="9">
        <f>SUM(AV44:AV45)</f>
        <v/>
      </c>
      <c r="AW46" s="9">
        <f>SUM(AW44:AW45)</f>
        <v/>
      </c>
      <c r="AX46" s="9">
        <f>SUM(AX44:AX45)</f>
        <v/>
      </c>
      <c r="AY46" s="9">
        <f>SUM(AY44:AY45)</f>
        <v/>
      </c>
      <c r="AZ46" s="9">
        <f>SUM(AZ44:AZ45)</f>
        <v/>
      </c>
      <c r="BA46" s="9">
        <f>SUM(BA44:BA45)</f>
        <v/>
      </c>
      <c r="BB46" s="9">
        <f>SUM(BB44:BB45)</f>
        <v/>
      </c>
      <c r="BC46" s="9">
        <f>SUM(BC44:BC45)</f>
        <v/>
      </c>
      <c r="BD46" s="9">
        <f>SUM(BD44:BD45)</f>
        <v/>
      </c>
      <c r="BE46" s="9">
        <f>SUM(BE44:BE45)</f>
        <v/>
      </c>
      <c r="BF46" s="9">
        <f>SUM(BF44:BF45)</f>
        <v/>
      </c>
      <c r="BG46" s="9">
        <f>SUM(BG44:BG45)</f>
        <v/>
      </c>
      <c r="BH46" s="9">
        <f>SUM(BH44:BH45)</f>
        <v/>
      </c>
      <c r="BI46" s="9">
        <f>SUM(BI44:BI45)</f>
        <v/>
      </c>
      <c r="BJ46" s="9">
        <f>SUM(BJ44:BJ45)</f>
        <v/>
      </c>
      <c r="BK46" s="9">
        <f>SUM(BK44:BK45)</f>
        <v/>
      </c>
      <c r="BL46" s="9">
        <f>SUM(BL44:BL45)</f>
        <v/>
      </c>
      <c r="BM46" s="9">
        <f>SUM(BM44:BM45)</f>
        <v/>
      </c>
      <c r="BN46" s="9">
        <f>SUM(BN44:BN45)</f>
        <v/>
      </c>
      <c r="BO46" s="9">
        <f>SUM(BO44:BO45)</f>
        <v/>
      </c>
      <c r="BP46" s="9">
        <f>IFERROR(BK46/BD46,0)</f>
        <v/>
      </c>
      <c r="BQ46" s="9">
        <f>BO46/31*31</f>
        <v/>
      </c>
      <c r="BR46" s="9">
        <f>IFERROR(BL46/BE46,0)</f>
        <v/>
      </c>
    </row>
    <row r="48">
      <c r="A48" s="10" t="n"/>
      <c r="B48" s="10" t="n"/>
      <c r="C48" s="10" t="n"/>
      <c r="D48" s="10" t="inlineStr">
        <is>
          <t>Итого</t>
        </is>
      </c>
      <c r="E48" s="11">
        <f>SUM(E22,E34,E40,E46)</f>
        <v/>
      </c>
      <c r="F48" s="11">
        <f>SUM(F22,F34,F40,F46)</f>
        <v/>
      </c>
      <c r="G48" s="11">
        <f>SUM(G22,G34,G40,G46)</f>
        <v/>
      </c>
      <c r="H48" s="11">
        <f>SUM(H22,H34,H40,H46)</f>
        <v/>
      </c>
      <c r="I48" s="11">
        <f>SUM(I22,I34,I40,I46)</f>
        <v/>
      </c>
      <c r="J48" s="11">
        <f>SUM(J22,J34,J40,J46)</f>
        <v/>
      </c>
      <c r="K48" s="11">
        <f>SUM(K22,K34,K40,K46)</f>
        <v/>
      </c>
      <c r="L48" s="11">
        <f>SUM(L22,L34,L40,L46)</f>
        <v/>
      </c>
      <c r="M48" s="11">
        <f>SUM(M22,M34,M40,M46)</f>
        <v/>
      </c>
      <c r="N48" s="11">
        <f>SUM(N22,N34,N40,N46)</f>
        <v/>
      </c>
      <c r="O48" s="11">
        <f>SUM(O22,O34,O40,O46)</f>
        <v/>
      </c>
      <c r="P48" s="11">
        <f>SUM(P22,P34,P40,P46)</f>
        <v/>
      </c>
      <c r="Q48" s="11">
        <f>SUM(Q22,Q34,Q40,Q46)</f>
        <v/>
      </c>
      <c r="R48" s="11">
        <f>SUM(R22,R34,R40,R46)</f>
        <v/>
      </c>
      <c r="S48" s="11">
        <f>SUM(S22,S34,S40,S46)</f>
        <v/>
      </c>
      <c r="T48" s="11">
        <f>SUM(T22,T34,T40,T46)</f>
        <v/>
      </c>
      <c r="U48" s="11">
        <f>SUM(U22,U34,U40,U46)</f>
        <v/>
      </c>
      <c r="V48" s="11">
        <f>SUM(V22,V34,V40,V46)</f>
        <v/>
      </c>
      <c r="W48" s="11">
        <f>SUM(W22,W34,W40,W46)</f>
        <v/>
      </c>
      <c r="X48" s="11">
        <f>SUM(X22,X34,X40,X46)</f>
        <v/>
      </c>
      <c r="Y48" s="11">
        <f>SUM(Y22,Y34,Y40,Y46)</f>
        <v/>
      </c>
      <c r="Z48" s="11">
        <f>SUM(Z22,Z34,Z40,Z46)</f>
        <v/>
      </c>
      <c r="AA48" s="11">
        <f>SUM(AA22,AA34,AA40,AA46)</f>
        <v/>
      </c>
      <c r="AB48" s="11">
        <f>SUM(AB22,AB34,AB40,AB46)</f>
        <v/>
      </c>
      <c r="AC48" s="11">
        <f>SUM(AC22,AC34,AC40,AC46)</f>
        <v/>
      </c>
      <c r="AD48" s="11">
        <f>SUM(AD22,AD34,AD40,AD46)</f>
        <v/>
      </c>
      <c r="AE48" s="11">
        <f>SUM(AE22,AE34,AE40,AE46)</f>
        <v/>
      </c>
      <c r="AF48" s="11">
        <f>SUM(AF22,AF34,AF40,AF46)</f>
        <v/>
      </c>
      <c r="AG48" s="11">
        <f>SUM(AG22,AG34,AG40,AG46)</f>
        <v/>
      </c>
      <c r="AH48" s="11">
        <f>SUM(AH22,AH34,AH40,AH46)</f>
        <v/>
      </c>
      <c r="AI48" s="11">
        <f>SUM(AI22,AI34,AI40,AI46)</f>
        <v/>
      </c>
      <c r="AJ48" s="11">
        <f>SUM(AJ22,AJ34,AJ40,AJ46)</f>
        <v/>
      </c>
      <c r="AK48" s="11">
        <f>SUM(AK22,AK34,AK40,AK46)</f>
        <v/>
      </c>
      <c r="AL48" s="11">
        <f>SUM(AL22,AL34,AL40,AL46)</f>
        <v/>
      </c>
      <c r="AM48" s="11">
        <f>SUM(AM22,AM34,AM40,AM46)</f>
        <v/>
      </c>
      <c r="AN48" s="11">
        <f>SUM(AN22,AN34,AN40,AN46)</f>
        <v/>
      </c>
      <c r="AO48" s="11">
        <f>SUM(AO22,AO34,AO40,AO46)</f>
        <v/>
      </c>
      <c r="AP48" s="11">
        <f>SUM(AP22,AP34,AP40,AP46)</f>
        <v/>
      </c>
      <c r="AQ48" s="11">
        <f>SUM(AQ22,AQ34,AQ40,AQ46)</f>
        <v/>
      </c>
      <c r="AR48" s="11">
        <f>SUM(AR22,AR34,AR40,AR46)</f>
        <v/>
      </c>
      <c r="AS48" s="11">
        <f>SUM(AS22,AS34,AS40,AS46)</f>
        <v/>
      </c>
      <c r="AT48" s="11">
        <f>SUM(AT22,AT34,AT40,AT46)</f>
        <v/>
      </c>
      <c r="AU48" s="11">
        <f>SUM(AU22,AU34,AU40,AU46)</f>
        <v/>
      </c>
      <c r="AV48" s="11">
        <f>SUM(AV22,AV34,AV40,AV46)</f>
        <v/>
      </c>
      <c r="AW48" s="11">
        <f>SUM(AW22,AW34,AW40,AW46)</f>
        <v/>
      </c>
      <c r="AX48" s="11">
        <f>SUM(AX22,AX34,AX40,AX46)</f>
        <v/>
      </c>
      <c r="AY48" s="11">
        <f>SUM(AY22,AY34,AY40,AY46)</f>
        <v/>
      </c>
      <c r="AZ48" s="11">
        <f>SUM(AZ22,AZ34,AZ40,AZ46)</f>
        <v/>
      </c>
      <c r="BA48" s="11">
        <f>SUM(BA22,BA34,BA40,BA46)</f>
        <v/>
      </c>
      <c r="BB48" s="11">
        <f>SUM(BB22,BB34,BB40,BB46)</f>
        <v/>
      </c>
      <c r="BC48" s="11">
        <f>SUM(BC22,BC34,BC40,BC46)</f>
        <v/>
      </c>
      <c r="BD48" s="11">
        <f>SUM(BD22,BD34,BD40,BD46)</f>
        <v/>
      </c>
      <c r="BE48" s="11">
        <f>SUM(BE22,BE34,BE40,BE46)</f>
        <v/>
      </c>
      <c r="BF48" s="11">
        <f>SUM(BF22,BF34,BF40,BF46)</f>
        <v/>
      </c>
      <c r="BG48" s="11">
        <f>SUM(BG22,BG34,BG40,BG46)</f>
        <v/>
      </c>
      <c r="BH48" s="11">
        <f>SUM(BH22,BH34,BH40,BH46)</f>
        <v/>
      </c>
      <c r="BI48" s="11">
        <f>SUM(BI22,BI34,BI40,BI46)</f>
        <v/>
      </c>
      <c r="BJ48" s="11">
        <f>SUM(BJ22,BJ34,BJ40,BJ46)</f>
        <v/>
      </c>
      <c r="BK48" s="11">
        <f>SUM(BK22,BK34,BK40,BK46)</f>
        <v/>
      </c>
      <c r="BL48" s="11">
        <f>SUM(BL22,BL34,BL40,BL46)</f>
        <v/>
      </c>
      <c r="BM48" s="11">
        <f>SUM(BM22,BM34,BM40,BM46)</f>
        <v/>
      </c>
      <c r="BN48" s="11">
        <f>SUM(BN22,BN34,BN40,BN46)</f>
        <v/>
      </c>
      <c r="BO48" s="11">
        <f>SUM(BO22,BO34,BO40,BO46)</f>
        <v/>
      </c>
      <c r="BP48" s="11">
        <f>IFERROR(BK48/BD48,0)</f>
        <v/>
      </c>
      <c r="BQ48" s="11">
        <f>BO48/31*31</f>
        <v/>
      </c>
      <c r="BR48" s="11">
        <f>IFERROR(BL48/BE48,0)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21">
    <cfRule type="dataBar" priority="1">
      <dataBar showValue="1">
        <cfvo type="num" val="0"/>
        <cfvo type="num" val="0"/>
        <color rgb="00D8B4FE"/>
      </dataBar>
    </cfRule>
  </conditionalFormatting>
  <conditionalFormatting sqref="M26:M33">
    <cfRule type="dataBar" priority="2">
      <dataBar showValue="1">
        <cfvo type="num" val="0"/>
        <cfvo type="num" val="0"/>
        <color rgb="00D8B4FE"/>
      </dataBar>
    </cfRule>
  </conditionalFormatting>
  <conditionalFormatting sqref="M38:M39">
    <cfRule type="dataBar" priority="3">
      <dataBar showValue="1">
        <cfvo type="num" val="0"/>
        <cfvo type="num" val="0"/>
        <color rgb="00D8B4FE"/>
      </dataBar>
    </cfRule>
  </conditionalFormatting>
  <conditionalFormatting sqref="M44:M45">
    <cfRule type="dataBar" priority="4">
      <dataBar showValue="1">
        <cfvo type="num" val="0"/>
        <cfvo type="num" val="0"/>
        <color rgb="00D8B4FE"/>
      </dataBar>
    </cfRule>
  </conditionalFormatting>
  <conditionalFormatting sqref="W7:W21">
    <cfRule type="dataBar" priority="5">
      <dataBar showValue="1">
        <cfvo type="num" val="0"/>
        <cfvo type="num" val="0"/>
        <color rgb="00D8B4FE"/>
      </dataBar>
    </cfRule>
  </conditionalFormatting>
  <conditionalFormatting sqref="W26:W33">
    <cfRule type="dataBar" priority="6">
      <dataBar showValue="1">
        <cfvo type="num" val="0"/>
        <cfvo type="num" val="0"/>
        <color rgb="00D8B4FE"/>
      </dataBar>
    </cfRule>
  </conditionalFormatting>
  <conditionalFormatting sqref="W38:W39">
    <cfRule type="dataBar" priority="7">
      <dataBar showValue="1">
        <cfvo type="num" val="0"/>
        <cfvo type="num" val="0"/>
        <color rgb="00D8B4FE"/>
      </dataBar>
    </cfRule>
  </conditionalFormatting>
  <conditionalFormatting sqref="W44:W45">
    <cfRule type="dataBar" priority="8">
      <dataBar showValue="1">
        <cfvo type="num" val="0"/>
        <cfvo type="num" val="0"/>
        <color rgb="00D8B4FE"/>
      </dataBar>
    </cfRule>
  </conditionalFormatting>
  <conditionalFormatting sqref="AG7:AG21">
    <cfRule type="dataBar" priority="9">
      <dataBar showValue="1">
        <cfvo type="num" val="0"/>
        <cfvo type="num" val="0"/>
        <color rgb="00D8B4FE"/>
      </dataBar>
    </cfRule>
  </conditionalFormatting>
  <conditionalFormatting sqref="AG26:AG33">
    <cfRule type="dataBar" priority="10">
      <dataBar showValue="1">
        <cfvo type="num" val="0"/>
        <cfvo type="num" val="0"/>
        <color rgb="00D8B4FE"/>
      </dataBar>
    </cfRule>
  </conditionalFormatting>
  <conditionalFormatting sqref="AG38:AG39">
    <cfRule type="dataBar" priority="11">
      <dataBar showValue="1">
        <cfvo type="num" val="0"/>
        <cfvo type="num" val="0"/>
        <color rgb="00D8B4FE"/>
      </dataBar>
    </cfRule>
  </conditionalFormatting>
  <conditionalFormatting sqref="AG44:AG45">
    <cfRule type="dataBar" priority="12">
      <dataBar showValue="1">
        <cfvo type="num" val="0"/>
        <cfvo type="num" val="0"/>
        <color rgb="00D8B4FE"/>
      </dataBar>
    </cfRule>
  </conditionalFormatting>
  <conditionalFormatting sqref="AQ7:AQ21">
    <cfRule type="dataBar" priority="13">
      <dataBar showValue="1">
        <cfvo type="num" val="0"/>
        <cfvo type="num" val="0"/>
        <color rgb="00D8B4FE"/>
      </dataBar>
    </cfRule>
  </conditionalFormatting>
  <conditionalFormatting sqref="AQ26:AQ33">
    <cfRule type="dataBar" priority="14">
      <dataBar showValue="1">
        <cfvo type="num" val="0"/>
        <cfvo type="num" val="0"/>
        <color rgb="00D8B4FE"/>
      </dataBar>
    </cfRule>
  </conditionalFormatting>
  <conditionalFormatting sqref="AQ38:AQ39">
    <cfRule type="dataBar" priority="15">
      <dataBar showValue="1">
        <cfvo type="num" val="0"/>
        <cfvo type="num" val="0"/>
        <color rgb="00D8B4FE"/>
      </dataBar>
    </cfRule>
  </conditionalFormatting>
  <conditionalFormatting sqref="AQ44:AQ45">
    <cfRule type="dataBar" priority="16">
      <dataBar showValue="1">
        <cfvo type="num" val="0"/>
        <cfvo type="num" val="0"/>
        <color rgb="00D8B4FE"/>
      </dataBar>
    </cfRule>
  </conditionalFormatting>
  <conditionalFormatting sqref="BA7:BA21">
    <cfRule type="dataBar" priority="17">
      <dataBar showValue="1">
        <cfvo type="num" val="0"/>
        <cfvo type="num" val="0"/>
        <color rgb="00D8B4FE"/>
      </dataBar>
    </cfRule>
  </conditionalFormatting>
  <conditionalFormatting sqref="BA26:BA33">
    <cfRule type="dataBar" priority="18">
      <dataBar showValue="1">
        <cfvo type="num" val="0"/>
        <cfvo type="num" val="0"/>
        <color rgb="00D8B4FE"/>
      </dataBar>
    </cfRule>
  </conditionalFormatting>
  <conditionalFormatting sqref="BA38:BA39">
    <cfRule type="dataBar" priority="19">
      <dataBar showValue="1">
        <cfvo type="num" val="0"/>
        <cfvo type="num" val="0"/>
        <color rgb="00D8B4FE"/>
      </dataBar>
    </cfRule>
  </conditionalFormatting>
  <conditionalFormatting sqref="BA44:BA45">
    <cfRule type="dataBar" priority="20">
      <dataBar showValue="1">
        <cfvo type="num" val="0"/>
        <cfvo type="num" val="0"/>
        <color rgb="00D8B4FE"/>
      </dataBar>
    </cfRule>
  </conditionalFormatting>
  <conditionalFormatting sqref="BQ7:BQ21">
    <cfRule type="dataBar" priority="21">
      <dataBar showValue="1">
        <cfvo type="num" val="0"/>
        <cfvo type="max"/>
        <color rgb="00B7E4C7"/>
      </dataBar>
    </cfRule>
  </conditionalFormatting>
  <conditionalFormatting sqref="BQ26:BQ33">
    <cfRule type="dataBar" priority="22">
      <dataBar showValue="1">
        <cfvo type="num" val="0"/>
        <cfvo type="max"/>
        <color rgb="00B7E4C7"/>
      </dataBar>
    </cfRule>
  </conditionalFormatting>
  <conditionalFormatting sqref="BQ38:BQ39">
    <cfRule type="dataBar" priority="23">
      <dataBar showValue="1">
        <cfvo type="num" val="0"/>
        <cfvo type="max"/>
        <color rgb="00B7E4C7"/>
      </dataBar>
    </cfRule>
  </conditionalFormatting>
  <conditionalFormatting sqref="BQ44:BQ45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88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01.03.2026 — 31.03.2026</t>
        </is>
      </c>
    </row>
    <row r="3">
      <c r="A3" t="inlineStr">
        <is>
          <t>Дата контроля: 31.03.2026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3032305.17</v>
      </c>
    </row>
    <row r="7">
      <c r="A7" s="6" t="inlineStr">
        <is>
          <t>План суммы</t>
        </is>
      </c>
      <c r="B7" s="14" t="n">
        <v>2030000</v>
      </c>
    </row>
    <row r="8">
      <c r="A8" s="6" t="inlineStr">
        <is>
          <t>Выполнение суммы</t>
        </is>
      </c>
      <c r="B8" s="15" t="n">
        <v>1.493746389162562</v>
      </c>
    </row>
    <row r="9">
      <c r="A9" s="6" t="inlineStr">
        <is>
          <t>Факт тренировок</t>
        </is>
      </c>
      <c r="B9" s="14" t="n">
        <v>1847</v>
      </c>
    </row>
    <row r="10">
      <c r="A10" s="6" t="inlineStr">
        <is>
          <t>План тренировок</t>
        </is>
      </c>
      <c r="B10" s="14" t="n">
        <v>1343</v>
      </c>
    </row>
    <row r="11">
      <c r="A11" s="6" t="inlineStr">
        <is>
          <t>Выполнение тренировок</t>
        </is>
      </c>
      <c r="B11" s="15" t="n">
        <v>1.375279225614296</v>
      </c>
    </row>
    <row r="12">
      <c r="A12" s="6" t="inlineStr">
        <is>
          <t>Дней прошло</t>
        </is>
      </c>
      <c r="B12" s="14" t="inlineStr">
        <is>
          <t>31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ТЗ</t>
        </is>
      </c>
      <c r="B17" s="7" t="n">
        <v>870</v>
      </c>
      <c r="C17" s="7" t="n">
        <v>806</v>
      </c>
      <c r="D17" s="17" t="n">
        <v>0.9264367816091954</v>
      </c>
      <c r="E17" s="7" t="n">
        <v>1400000</v>
      </c>
      <c r="F17" s="7" t="n">
        <v>1325048.19</v>
      </c>
      <c r="G17" s="17" t="n">
        <v>0.9464629928571426</v>
      </c>
      <c r="H17" s="7" t="n">
        <v>1325048.19</v>
      </c>
      <c r="I17" s="7" t="n">
        <v>-74951.81000000029</v>
      </c>
    </row>
    <row r="18">
      <c r="A18" s="6" t="inlineStr">
        <is>
          <t>ГП</t>
        </is>
      </c>
      <c r="B18" s="7" t="n">
        <v>54</v>
      </c>
      <c r="C18" s="7" t="n">
        <v>686</v>
      </c>
      <c r="D18" s="17" t="n">
        <v>12.7037037037037</v>
      </c>
      <c r="E18" s="7" t="n">
        <v>90000</v>
      </c>
      <c r="F18" s="7" t="n">
        <v>1189436.31</v>
      </c>
      <c r="G18" s="17" t="n">
        <v>13.215959</v>
      </c>
      <c r="H18" s="7" t="n">
        <v>1189436.31</v>
      </c>
      <c r="I18" s="7" t="n">
        <v>1099436.31</v>
      </c>
    </row>
    <row r="19">
      <c r="A19" s="6" t="inlineStr">
        <is>
          <t>ФТ</t>
        </is>
      </c>
      <c r="B19" s="7" t="n">
        <v>268</v>
      </c>
      <c r="C19" s="7" t="n">
        <v>277</v>
      </c>
      <c r="D19" s="17" t="n">
        <v>1.033582089552239</v>
      </c>
      <c r="E19" s="7" t="n">
        <v>390000</v>
      </c>
      <c r="F19" s="7" t="n">
        <v>439487.67</v>
      </c>
      <c r="G19" s="17" t="n">
        <v>1.126891461538462</v>
      </c>
      <c r="H19" s="7" t="n">
        <v>439487.67</v>
      </c>
      <c r="I19" s="7" t="n">
        <v>49487.66999999998</v>
      </c>
    </row>
    <row r="20">
      <c r="A20" s="6" t="inlineStr">
        <is>
          <t>БИ</t>
        </is>
      </c>
      <c r="B20" s="7" t="n">
        <v>151</v>
      </c>
      <c r="C20" s="7" t="n">
        <v>78</v>
      </c>
      <c r="D20" s="17" t="n">
        <v>0.5165562913907285</v>
      </c>
      <c r="E20" s="7" t="n">
        <v>150000</v>
      </c>
      <c r="F20" s="7" t="n">
        <v>78333</v>
      </c>
      <c r="G20" s="17" t="n">
        <v>0.52222</v>
      </c>
      <c r="H20" s="7" t="n">
        <v>78333</v>
      </c>
      <c r="I20" s="7" t="n">
        <v>-71667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ТЗ</t>
        </is>
      </c>
      <c r="B26" s="6" t="inlineStr">
        <is>
          <t>Кийко Меланья Максимовна</t>
        </is>
      </c>
      <c r="C26" s="7" t="n">
        <v>0</v>
      </c>
      <c r="D26" s="7" t="n">
        <v>26</v>
      </c>
      <c r="E26" s="17" t="n">
        <v>0</v>
      </c>
      <c r="F26" s="7" t="n">
        <v>0</v>
      </c>
      <c r="G26" s="7" t="n">
        <v>24029</v>
      </c>
      <c r="H26" s="17" t="n">
        <v>0</v>
      </c>
      <c r="I26" s="7" t="n">
        <v>24029</v>
      </c>
      <c r="J26" s="7" t="n">
        <v>24029</v>
      </c>
    </row>
    <row r="27">
      <c r="A27" s="6" t="inlineStr">
        <is>
          <t>ТЗ</t>
        </is>
      </c>
      <c r="B27" s="6" t="inlineStr">
        <is>
          <t>Красильников Михаил Васильевич</t>
        </is>
      </c>
      <c r="C27" s="7" t="n">
        <v>4</v>
      </c>
      <c r="D27" s="7" t="n">
        <v>4</v>
      </c>
      <c r="E27" s="17" t="n">
        <v>1</v>
      </c>
      <c r="F27" s="7" t="n">
        <v>0</v>
      </c>
      <c r="G27" s="7" t="n">
        <v>0</v>
      </c>
      <c r="H27" s="17" t="n">
        <v>0</v>
      </c>
      <c r="I27" s="7" t="n">
        <v>0</v>
      </c>
      <c r="J27" s="7" t="n">
        <v>0</v>
      </c>
    </row>
    <row r="28">
      <c r="A28" s="6" t="inlineStr">
        <is>
          <t>ТЗ</t>
        </is>
      </c>
      <c r="B28" s="6" t="inlineStr">
        <is>
          <t>Ершов Данил Викторович</t>
        </is>
      </c>
      <c r="C28" s="7" t="n">
        <v>86</v>
      </c>
      <c r="D28" s="7" t="n">
        <v>47</v>
      </c>
      <c r="E28" s="17" t="n">
        <v>0.5465116279069767</v>
      </c>
      <c r="F28" s="7" t="n">
        <v>136300</v>
      </c>
      <c r="G28" s="7" t="n">
        <v>72901.75</v>
      </c>
      <c r="H28" s="17" t="n">
        <v>0.5348624358033749</v>
      </c>
      <c r="I28" s="7" t="n">
        <v>72901.75</v>
      </c>
      <c r="J28" s="7" t="n">
        <v>-63398.25</v>
      </c>
    </row>
    <row r="29">
      <c r="A29" s="6" t="inlineStr">
        <is>
          <t>ТЗ</t>
        </is>
      </c>
      <c r="B29" s="6" t="inlineStr">
        <is>
          <t>Егиазарян Эльмира Яновна</t>
        </is>
      </c>
      <c r="C29" s="7" t="n">
        <v>32</v>
      </c>
      <c r="D29" s="7" t="n">
        <v>24</v>
      </c>
      <c r="E29" s="17" t="n">
        <v>0.75</v>
      </c>
      <c r="F29" s="7" t="n">
        <v>73700</v>
      </c>
      <c r="G29" s="7" t="n">
        <v>52617</v>
      </c>
      <c r="H29" s="17" t="n">
        <v>0.7139348710990502</v>
      </c>
      <c r="I29" s="7" t="n">
        <v>52617</v>
      </c>
      <c r="J29" s="7" t="n">
        <v>-21083</v>
      </c>
    </row>
    <row r="30">
      <c r="A30" s="6" t="inlineStr">
        <is>
          <t>ТЗ</t>
        </is>
      </c>
      <c r="B30" s="6" t="inlineStr">
        <is>
          <t>Пирогов Илья Дмитриевич</t>
        </is>
      </c>
      <c r="C30" s="7" t="n">
        <v>73</v>
      </c>
      <c r="D30" s="7" t="n">
        <v>45</v>
      </c>
      <c r="E30" s="17" t="n">
        <v>0.6164383561643836</v>
      </c>
      <c r="F30" s="7" t="n">
        <v>96100</v>
      </c>
      <c r="G30" s="7" t="n">
        <v>69466.16</v>
      </c>
      <c r="H30" s="17" t="n">
        <v>0.7228528616024974</v>
      </c>
      <c r="I30" s="7" t="n">
        <v>69466.16</v>
      </c>
      <c r="J30" s="7" t="n">
        <v>-26633.84</v>
      </c>
    </row>
    <row r="31">
      <c r="A31" s="6" t="inlineStr">
        <is>
          <t>ТЗ</t>
        </is>
      </c>
      <c r="B31" s="6" t="inlineStr">
        <is>
          <t>Корнеев Иван Викторович</t>
        </is>
      </c>
      <c r="C31" s="7" t="n">
        <v>123</v>
      </c>
      <c r="D31" s="7" t="n">
        <v>94</v>
      </c>
      <c r="E31" s="17" t="n">
        <v>0.7642276422764228</v>
      </c>
      <c r="F31" s="7" t="n">
        <v>191700</v>
      </c>
      <c r="G31" s="7" t="n">
        <v>151515.25</v>
      </c>
      <c r="H31" s="17" t="n">
        <v>0.7903768909754825</v>
      </c>
      <c r="I31" s="7" t="n">
        <v>151515.25</v>
      </c>
      <c r="J31" s="7" t="n">
        <v>-40184.75</v>
      </c>
    </row>
    <row r="32">
      <c r="A32" s="6" t="inlineStr">
        <is>
          <t>ТЗ</t>
        </is>
      </c>
      <c r="B32" s="6" t="inlineStr">
        <is>
          <t>Рочев Игорь Алексеевич</t>
        </is>
      </c>
      <c r="C32" s="7" t="n">
        <v>162</v>
      </c>
      <c r="D32" s="7" t="n">
        <v>128</v>
      </c>
      <c r="E32" s="17" t="n">
        <v>0.7901234567901234</v>
      </c>
      <c r="F32" s="7" t="n">
        <v>339600</v>
      </c>
      <c r="G32" s="7" t="n">
        <v>279806.1800000001</v>
      </c>
      <c r="H32" s="17" t="n">
        <v>0.8239286808009424</v>
      </c>
      <c r="I32" s="7" t="n">
        <v>279806.1800000001</v>
      </c>
      <c r="J32" s="7" t="n">
        <v>-59793.81999999995</v>
      </c>
    </row>
    <row r="33">
      <c r="A33" s="6" t="inlineStr">
        <is>
          <t>ТЗ</t>
        </is>
      </c>
      <c r="B33" s="6" t="inlineStr">
        <is>
          <t>Терехин Андрей Владимирович</t>
        </is>
      </c>
      <c r="C33" s="7" t="n">
        <v>66</v>
      </c>
      <c r="D33" s="7" t="n">
        <v>50</v>
      </c>
      <c r="E33" s="17" t="n">
        <v>0.7575757575757576</v>
      </c>
      <c r="F33" s="7" t="n">
        <v>98200</v>
      </c>
      <c r="G33" s="7" t="n">
        <v>90975.39999999999</v>
      </c>
      <c r="H33" s="17" t="n">
        <v>0.9264297352342158</v>
      </c>
      <c r="I33" s="7" t="n">
        <v>90975.39999999999</v>
      </c>
      <c r="J33" s="7" t="n">
        <v>-7224.600000000006</v>
      </c>
    </row>
    <row r="34">
      <c r="A34" s="6" t="inlineStr">
        <is>
          <t>ТЗ</t>
        </is>
      </c>
      <c r="B34" s="6" t="inlineStr">
        <is>
          <t>Шангов Павел Михайлович</t>
        </is>
      </c>
      <c r="C34" s="7" t="n">
        <v>118</v>
      </c>
      <c r="D34" s="7" t="n">
        <v>117</v>
      </c>
      <c r="E34" s="17" t="n">
        <v>0.9915254237288136</v>
      </c>
      <c r="F34" s="7" t="n">
        <v>208300</v>
      </c>
      <c r="G34" s="7" t="n">
        <v>208474.13</v>
      </c>
      <c r="H34" s="17" t="n">
        <v>1.000835957753241</v>
      </c>
      <c r="I34" s="7" t="n">
        <v>208474.13</v>
      </c>
      <c r="J34" s="7" t="n">
        <v>174.1300000000047</v>
      </c>
    </row>
    <row r="35">
      <c r="A35" s="6" t="inlineStr">
        <is>
          <t>ТЗ</t>
        </is>
      </c>
      <c r="B35" s="6" t="inlineStr">
        <is>
          <t>Зинченко Лидия Ивановна</t>
        </is>
      </c>
      <c r="C35" s="7" t="n">
        <v>54</v>
      </c>
      <c r="D35" s="7" t="n">
        <v>47</v>
      </c>
      <c r="E35" s="17" t="n">
        <v>0.8703703703703703</v>
      </c>
      <c r="F35" s="7" t="n">
        <v>78400</v>
      </c>
      <c r="G35" s="7" t="n">
        <v>83798</v>
      </c>
      <c r="H35" s="17" t="n">
        <v>1.068852040816326</v>
      </c>
      <c r="I35" s="7" t="n">
        <v>83798</v>
      </c>
      <c r="J35" s="7" t="n">
        <v>5398</v>
      </c>
    </row>
    <row r="36">
      <c r="A36" s="6" t="inlineStr">
        <is>
          <t>ТЗ</t>
        </is>
      </c>
      <c r="B36" s="6" t="inlineStr">
        <is>
          <t>Важенина Ксения Александровна</t>
        </is>
      </c>
      <c r="C36" s="7" t="n">
        <v>47</v>
      </c>
      <c r="D36" s="7" t="n">
        <v>45</v>
      </c>
      <c r="E36" s="17" t="n">
        <v>0.9574468085106383</v>
      </c>
      <c r="F36" s="7" t="n">
        <v>64900</v>
      </c>
      <c r="G36" s="7" t="n">
        <v>72876.31999999999</v>
      </c>
      <c r="H36" s="17" t="n">
        <v>1.122901694915254</v>
      </c>
      <c r="I36" s="7" t="n">
        <v>72876.31999999999</v>
      </c>
      <c r="J36" s="7" t="n">
        <v>7976.319999999992</v>
      </c>
    </row>
    <row r="37">
      <c r="A37" s="6" t="inlineStr">
        <is>
          <t>ТЗ</t>
        </is>
      </c>
      <c r="B37" s="6" t="inlineStr">
        <is>
          <t>Ставертий Глеб Владимирович</t>
        </is>
      </c>
      <c r="C37" s="7" t="n">
        <v>18</v>
      </c>
      <c r="D37" s="7" t="n">
        <v>29</v>
      </c>
      <c r="E37" s="17" t="n">
        <v>1.611111111111111</v>
      </c>
      <c r="F37" s="7" t="n">
        <v>23200</v>
      </c>
      <c r="G37" s="7" t="n">
        <v>29583.25</v>
      </c>
      <c r="H37" s="17" t="n">
        <v>1.275140086206896</v>
      </c>
      <c r="I37" s="7" t="n">
        <v>29583.25</v>
      </c>
      <c r="J37" s="7" t="n">
        <v>6383.25</v>
      </c>
    </row>
    <row r="38">
      <c r="A38" s="6" t="inlineStr">
        <is>
          <t>ТЗ</t>
        </is>
      </c>
      <c r="B38" s="6" t="inlineStr">
        <is>
          <t>Демошкевич София Александровна</t>
        </is>
      </c>
      <c r="C38" s="7" t="n">
        <v>16</v>
      </c>
      <c r="D38" s="7" t="n">
        <v>18</v>
      </c>
      <c r="E38" s="17" t="n">
        <v>1.125</v>
      </c>
      <c r="F38" s="7" t="n">
        <v>15300</v>
      </c>
      <c r="G38" s="7" t="n">
        <v>19882.75</v>
      </c>
      <c r="H38" s="17" t="n">
        <v>1.29952614379085</v>
      </c>
      <c r="I38" s="7" t="n">
        <v>19882.75</v>
      </c>
      <c r="J38" s="7" t="n">
        <v>4582.75</v>
      </c>
    </row>
    <row r="39">
      <c r="A39" s="6" t="inlineStr">
        <is>
          <t>ТЗ</t>
        </is>
      </c>
      <c r="B39" s="6" t="inlineStr">
        <is>
          <t>Багаутдинова Юлия Мануровна</t>
        </is>
      </c>
      <c r="C39" s="7" t="n">
        <v>46</v>
      </c>
      <c r="D39" s="7" t="n">
        <v>64</v>
      </c>
      <c r="E39" s="17" t="n">
        <v>1.391304347826087</v>
      </c>
      <c r="F39" s="7" t="n">
        <v>57700</v>
      </c>
      <c r="G39" s="7" t="n">
        <v>100318.75</v>
      </c>
      <c r="H39" s="17" t="n">
        <v>1.738626516464472</v>
      </c>
      <c r="I39" s="7" t="n">
        <v>100318.75</v>
      </c>
      <c r="J39" s="7" t="n">
        <v>42618.75000000001</v>
      </c>
    </row>
    <row r="40">
      <c r="A40" s="6" t="inlineStr">
        <is>
          <t>ТЗ</t>
        </is>
      </c>
      <c r="B40" s="6" t="inlineStr">
        <is>
          <t>Бардаков Майкл Александрович</t>
        </is>
      </c>
      <c r="C40" s="7" t="n">
        <v>25</v>
      </c>
      <c r="D40" s="7" t="n">
        <v>68</v>
      </c>
      <c r="E40" s="17" t="n">
        <v>2.72</v>
      </c>
      <c r="F40" s="7" t="n">
        <v>16600</v>
      </c>
      <c r="G40" s="7" t="n">
        <v>68804.25</v>
      </c>
      <c r="H40" s="17" t="n">
        <v>4.144834337349398</v>
      </c>
      <c r="I40" s="7" t="n">
        <v>68804.25</v>
      </c>
      <c r="J40" s="7" t="n">
        <v>52204.25</v>
      </c>
    </row>
    <row r="41">
      <c r="A41" s="6" t="inlineStr">
        <is>
          <t>ГП</t>
        </is>
      </c>
      <c r="B41" s="6" t="inlineStr">
        <is>
          <t>Володина Ирина Анатольевна</t>
        </is>
      </c>
      <c r="C41" s="7" t="n">
        <v>0</v>
      </c>
      <c r="D41" s="7" t="n">
        <v>1</v>
      </c>
      <c r="E41" s="17" t="n">
        <v>0</v>
      </c>
      <c r="F41" s="7" t="n">
        <v>0</v>
      </c>
      <c r="G41" s="7" t="n">
        <v>0</v>
      </c>
      <c r="H41" s="17" t="n">
        <v>0</v>
      </c>
      <c r="I41" s="7" t="n">
        <v>0</v>
      </c>
      <c r="J41" s="7" t="n">
        <v>0</v>
      </c>
    </row>
    <row r="42">
      <c r="A42" s="6" t="inlineStr">
        <is>
          <t>ГП</t>
        </is>
      </c>
      <c r="B42" s="6" t="inlineStr">
        <is>
          <t>Пронькина Елена Александровна</t>
        </is>
      </c>
      <c r="C42" s="7" t="n">
        <v>4</v>
      </c>
      <c r="D42" s="7" t="n">
        <v>42</v>
      </c>
      <c r="E42" s="17" t="n">
        <v>10.5</v>
      </c>
      <c r="F42" s="7" t="n">
        <v>9300</v>
      </c>
      <c r="G42" s="7" t="n">
        <v>90925</v>
      </c>
      <c r="H42" s="17" t="n">
        <v>9.776881720430108</v>
      </c>
      <c r="I42" s="7" t="n">
        <v>90925</v>
      </c>
      <c r="J42" s="7" t="n">
        <v>81625</v>
      </c>
    </row>
    <row r="43">
      <c r="A43" s="6" t="inlineStr">
        <is>
          <t>ГП</t>
        </is>
      </c>
      <c r="B43" s="6" t="inlineStr">
        <is>
          <t>Редькина Анастасия Анатольевна</t>
        </is>
      </c>
      <c r="C43" s="7" t="n">
        <v>9</v>
      </c>
      <c r="D43" s="7" t="n">
        <v>106</v>
      </c>
      <c r="E43" s="17" t="n">
        <v>11.77777777777778</v>
      </c>
      <c r="F43" s="7" t="n">
        <v>15300</v>
      </c>
      <c r="G43" s="7" t="n">
        <v>179085.5</v>
      </c>
      <c r="H43" s="17" t="n">
        <v>11.70493464052288</v>
      </c>
      <c r="I43" s="7" t="n">
        <v>179085.5</v>
      </c>
      <c r="J43" s="7" t="n">
        <v>163785.5</v>
      </c>
    </row>
    <row r="44">
      <c r="A44" s="6" t="inlineStr">
        <is>
          <t>ГП</t>
        </is>
      </c>
      <c r="B44" s="6" t="inlineStr">
        <is>
          <t>Панкова Ксения Евгеньевна</t>
        </is>
      </c>
      <c r="C44" s="7" t="n">
        <v>13</v>
      </c>
      <c r="D44" s="7" t="n">
        <v>141</v>
      </c>
      <c r="E44" s="17" t="n">
        <v>10.84615384615385</v>
      </c>
      <c r="F44" s="7" t="n">
        <v>20600</v>
      </c>
      <c r="G44" s="7" t="n">
        <v>241307.77</v>
      </c>
      <c r="H44" s="17" t="n">
        <v>11.71396941747573</v>
      </c>
      <c r="I44" s="7" t="n">
        <v>241307.77</v>
      </c>
      <c r="J44" s="7" t="n">
        <v>220707.77</v>
      </c>
    </row>
    <row r="45">
      <c r="A45" s="6" t="inlineStr">
        <is>
          <t>ГП</t>
        </is>
      </c>
      <c r="B45" s="6" t="inlineStr">
        <is>
          <t>Петрова Анастасия Сергеевна</t>
        </is>
      </c>
      <c r="C45" s="7" t="n">
        <v>12</v>
      </c>
      <c r="D45" s="7" t="n">
        <v>150</v>
      </c>
      <c r="E45" s="17" t="n">
        <v>12.5</v>
      </c>
      <c r="F45" s="7" t="n">
        <v>17400</v>
      </c>
      <c r="G45" s="7" t="n">
        <v>215882.25</v>
      </c>
      <c r="H45" s="17" t="n">
        <v>12.40702586206897</v>
      </c>
      <c r="I45" s="7" t="n">
        <v>215882.25</v>
      </c>
      <c r="J45" s="7" t="n">
        <v>198482.25</v>
      </c>
    </row>
    <row r="46">
      <c r="A46" s="6" t="inlineStr">
        <is>
          <t>ГП</t>
        </is>
      </c>
      <c r="B46" s="6" t="inlineStr">
        <is>
          <t>Емельянова Юлия Витальевна</t>
        </is>
      </c>
      <c r="C46" s="7" t="n">
        <v>4</v>
      </c>
      <c r="D46" s="7" t="n">
        <v>50</v>
      </c>
      <c r="E46" s="17" t="n">
        <v>12.5</v>
      </c>
      <c r="F46" s="7" t="n">
        <v>5400</v>
      </c>
      <c r="G46" s="7" t="n">
        <v>78951.75</v>
      </c>
      <c r="H46" s="17" t="n">
        <v>14.62069444444444</v>
      </c>
      <c r="I46" s="7" t="n">
        <v>78951.75</v>
      </c>
      <c r="J46" s="7" t="n">
        <v>73551.75</v>
      </c>
    </row>
    <row r="47">
      <c r="A47" s="6" t="inlineStr">
        <is>
          <t>ГП</t>
        </is>
      </c>
      <c r="B47" s="6" t="inlineStr">
        <is>
          <t>Смирнова Валерия Евгеньевна</t>
        </is>
      </c>
      <c r="C47" s="7" t="n">
        <v>8</v>
      </c>
      <c r="D47" s="7" t="n">
        <v>118</v>
      </c>
      <c r="E47" s="17" t="n">
        <v>14.75</v>
      </c>
      <c r="F47" s="7" t="n">
        <v>13800</v>
      </c>
      <c r="G47" s="7" t="n">
        <v>228367.42</v>
      </c>
      <c r="H47" s="17" t="n">
        <v>16.54836376811594</v>
      </c>
      <c r="I47" s="7" t="n">
        <v>228367.42</v>
      </c>
      <c r="J47" s="7" t="n">
        <v>214567.42</v>
      </c>
    </row>
    <row r="48">
      <c r="A48" s="6" t="inlineStr">
        <is>
          <t>ГП</t>
        </is>
      </c>
      <c r="B48" s="6" t="inlineStr">
        <is>
          <t>Попова Яна Юрьевна</t>
        </is>
      </c>
      <c r="C48" s="7" t="n">
        <v>4</v>
      </c>
      <c r="D48" s="7" t="n">
        <v>78</v>
      </c>
      <c r="E48" s="17" t="n">
        <v>19.5</v>
      </c>
      <c r="F48" s="7" t="n">
        <v>8200</v>
      </c>
      <c r="G48" s="7" t="n">
        <v>154916.62</v>
      </c>
      <c r="H48" s="17" t="n">
        <v>18.89227073170732</v>
      </c>
      <c r="I48" s="7" t="n">
        <v>154916.62</v>
      </c>
      <c r="J48" s="7" t="n">
        <v>146716.62</v>
      </c>
    </row>
    <row r="49">
      <c r="A49" s="6" t="inlineStr">
        <is>
          <t>ФТ</t>
        </is>
      </c>
      <c r="B49" s="6" t="inlineStr">
        <is>
          <t>Мутаев Аскер Магомедович</t>
        </is>
      </c>
      <c r="C49" s="7" t="n">
        <v>112</v>
      </c>
      <c r="D49" s="7" t="n">
        <v>114</v>
      </c>
      <c r="E49" s="17" t="n">
        <v>1.017857142857143</v>
      </c>
      <c r="F49" s="7" t="n">
        <v>219100</v>
      </c>
      <c r="G49" s="7" t="n">
        <v>231467.67</v>
      </c>
      <c r="H49" s="17" t="n">
        <v>1.056447603833866</v>
      </c>
      <c r="I49" s="7" t="n">
        <v>231467.67</v>
      </c>
      <c r="J49" s="7" t="n">
        <v>12367.67000000004</v>
      </c>
    </row>
    <row r="50">
      <c r="A50" s="6" t="inlineStr">
        <is>
          <t>ФТ</t>
        </is>
      </c>
      <c r="B50" s="6" t="inlineStr">
        <is>
          <t>Ангел Дмитрий Степанович</t>
        </is>
      </c>
      <c r="C50" s="7" t="n">
        <v>156</v>
      </c>
      <c r="D50" s="7" t="n">
        <v>163</v>
      </c>
      <c r="E50" s="17" t="n">
        <v>1.044871794871795</v>
      </c>
      <c r="F50" s="7" t="n">
        <v>170900</v>
      </c>
      <c r="G50" s="7" t="n">
        <v>208020</v>
      </c>
      <c r="H50" s="17" t="n">
        <v>1.217203042715038</v>
      </c>
      <c r="I50" s="7" t="n">
        <v>208020</v>
      </c>
      <c r="J50" s="7" t="n">
        <v>37120</v>
      </c>
    </row>
    <row r="51">
      <c r="A51" s="6" t="inlineStr">
        <is>
          <t>БИ</t>
        </is>
      </c>
      <c r="B51" s="6" t="inlineStr">
        <is>
          <t>Гусейнов Ширхан Панах Оглы</t>
        </is>
      </c>
      <c r="C51" s="7" t="n">
        <v>25</v>
      </c>
      <c r="D51" s="7" t="n">
        <v>1</v>
      </c>
      <c r="E51" s="17" t="n">
        <v>0.04</v>
      </c>
      <c r="F51" s="7" t="n">
        <v>9500</v>
      </c>
      <c r="G51" s="7" t="n">
        <v>518.75</v>
      </c>
      <c r="H51" s="17" t="n">
        <v>0.05460526315789474</v>
      </c>
      <c r="I51" s="7" t="n">
        <v>518.75</v>
      </c>
      <c r="J51" s="7" t="n">
        <v>-8981.25</v>
      </c>
    </row>
    <row r="52">
      <c r="A52" s="6" t="inlineStr">
        <is>
          <t>БИ</t>
        </is>
      </c>
      <c r="B52" s="6" t="inlineStr">
        <is>
          <t>Хилобок Кирилл Игоревич</t>
        </is>
      </c>
      <c r="C52" s="7" t="n">
        <v>126</v>
      </c>
      <c r="D52" s="7" t="n">
        <v>77</v>
      </c>
      <c r="E52" s="17" t="n">
        <v>0.6111111111111112</v>
      </c>
      <c r="F52" s="7" t="n">
        <v>140500</v>
      </c>
      <c r="G52" s="7" t="n">
        <v>77814.25</v>
      </c>
      <c r="H52" s="17" t="n">
        <v>0.553838078291815</v>
      </c>
      <c r="I52" s="7" t="n">
        <v>77814.25</v>
      </c>
      <c r="J52" s="7" t="n">
        <v>-62685.75</v>
      </c>
    </row>
    <row r="56">
      <c r="A56" s="16" t="inlineStr">
        <is>
          <t>Дорожная карта по дням</t>
        </is>
      </c>
    </row>
    <row r="57">
      <c r="A57" s="13" t="inlineStr">
        <is>
          <t>День</t>
        </is>
      </c>
      <c r="B57" s="13" t="inlineStr">
        <is>
          <t>Дата</t>
        </is>
      </c>
      <c r="C57" s="13" t="inlineStr">
        <is>
          <t>План ₽ накоп.</t>
        </is>
      </c>
      <c r="D57" s="13" t="inlineStr">
        <is>
          <t>Факт ₽ день</t>
        </is>
      </c>
      <c r="E57" s="13" t="inlineStr">
        <is>
          <t>Факт ₽ накоп.</t>
        </is>
      </c>
      <c r="F57" s="13" t="inlineStr">
        <is>
          <t>% ₽</t>
        </is>
      </c>
      <c r="G57" s="13" t="inlineStr">
        <is>
          <t>План трен. накоп.</t>
        </is>
      </c>
      <c r="H57" s="13" t="inlineStr">
        <is>
          <t>Факт трен. день</t>
        </is>
      </c>
      <c r="I57" s="13" t="inlineStr">
        <is>
          <t>Факт трен. накоп.</t>
        </is>
      </c>
      <c r="J57" s="13" t="inlineStr">
        <is>
          <t>% трен.</t>
        </is>
      </c>
    </row>
    <row r="58">
      <c r="A58" s="6" t="n">
        <v>1</v>
      </c>
      <c r="B58" s="6" t="inlineStr">
        <is>
          <t>01.03.2026</t>
        </is>
      </c>
      <c r="C58" s="7" t="n">
        <v>65483.87096774193</v>
      </c>
      <c r="D58" s="7" t="n">
        <v>41978.72</v>
      </c>
      <c r="E58" s="7" t="n">
        <v>41978.72</v>
      </c>
      <c r="F58" s="17" t="n">
        <v>0.6410543448275863</v>
      </c>
      <c r="G58" s="7" t="n">
        <v>43.32258064516129</v>
      </c>
      <c r="H58" s="7" t="n">
        <v>29</v>
      </c>
      <c r="I58" s="7" t="n">
        <v>29</v>
      </c>
      <c r="J58" s="17" t="n">
        <v>0.6693968726731199</v>
      </c>
    </row>
    <row r="59">
      <c r="A59" s="6" t="n">
        <v>2</v>
      </c>
      <c r="B59" s="6" t="inlineStr">
        <is>
          <t>02.03.2026</t>
        </is>
      </c>
      <c r="C59" s="7" t="n">
        <v>130967.7419354839</v>
      </c>
      <c r="D59" s="7" t="n">
        <v>120440.16</v>
      </c>
      <c r="E59" s="7" t="n">
        <v>162418.88</v>
      </c>
      <c r="F59" s="17" t="n">
        <v>1.240144157635468</v>
      </c>
      <c r="G59" s="7" t="n">
        <v>86.64516129032258</v>
      </c>
      <c r="H59" s="7" t="n">
        <v>80</v>
      </c>
      <c r="I59" s="7" t="n">
        <v>109</v>
      </c>
      <c r="J59" s="17" t="n">
        <v>1.258004467609829</v>
      </c>
    </row>
    <row r="60">
      <c r="A60" s="6" t="n">
        <v>3</v>
      </c>
      <c r="B60" s="6" t="inlineStr">
        <is>
          <t>03.03.2026</t>
        </is>
      </c>
      <c r="C60" s="7" t="n">
        <v>196451.6129032258</v>
      </c>
      <c r="D60" s="7" t="n">
        <v>106582.29</v>
      </c>
      <c r="E60" s="7" t="n">
        <v>269001.17</v>
      </c>
      <c r="F60" s="17" t="n">
        <v>1.369299880131363</v>
      </c>
      <c r="G60" s="7" t="n">
        <v>129.9677419354839</v>
      </c>
      <c r="H60" s="7" t="n">
        <v>63</v>
      </c>
      <c r="I60" s="7" t="n">
        <v>172</v>
      </c>
      <c r="J60" s="17" t="n">
        <v>1.323405311491685</v>
      </c>
    </row>
    <row r="61">
      <c r="A61" s="6" t="n">
        <v>4</v>
      </c>
      <c r="B61" s="6" t="inlineStr">
        <is>
          <t>04.03.2026</t>
        </is>
      </c>
      <c r="C61" s="7" t="n">
        <v>261935.4838709677</v>
      </c>
      <c r="D61" s="7" t="n">
        <v>122152.75</v>
      </c>
      <c r="E61" s="7" t="n">
        <v>391153.92</v>
      </c>
      <c r="F61" s="17" t="n">
        <v>1.493321615763547</v>
      </c>
      <c r="G61" s="7" t="n">
        <v>173.2903225806452</v>
      </c>
      <c r="H61" s="7" t="n">
        <v>72</v>
      </c>
      <c r="I61" s="7" t="n">
        <v>244</v>
      </c>
      <c r="J61" s="17" t="n">
        <v>1.408041697691735</v>
      </c>
    </row>
    <row r="62">
      <c r="A62" s="6" t="n">
        <v>5</v>
      </c>
      <c r="B62" s="6" t="inlineStr">
        <is>
          <t>05.03.2026</t>
        </is>
      </c>
      <c r="C62" s="7" t="n">
        <v>327419.3548387097</v>
      </c>
      <c r="D62" s="7" t="n">
        <v>109158.81</v>
      </c>
      <c r="E62" s="7" t="n">
        <v>500312.73</v>
      </c>
      <c r="F62" s="17" t="n">
        <v>1.528048732019704</v>
      </c>
      <c r="G62" s="7" t="n">
        <v>216.6129032258065</v>
      </c>
      <c r="H62" s="7" t="n">
        <v>67</v>
      </c>
      <c r="I62" s="7" t="n">
        <v>311</v>
      </c>
      <c r="J62" s="17" t="n">
        <v>1.435740878629933</v>
      </c>
    </row>
    <row r="63">
      <c r="A63" s="6" t="n">
        <v>6</v>
      </c>
      <c r="B63" s="6" t="inlineStr">
        <is>
          <t>06.03.2026</t>
        </is>
      </c>
      <c r="C63" s="7" t="n">
        <v>392903.2258064516</v>
      </c>
      <c r="D63" s="7" t="n">
        <v>99312.41</v>
      </c>
      <c r="E63" s="7" t="n">
        <v>599625.14</v>
      </c>
      <c r="F63" s="17" t="n">
        <v>1.526139518883415</v>
      </c>
      <c r="G63" s="7" t="n">
        <v>259.9354838709677</v>
      </c>
      <c r="H63" s="7" t="n">
        <v>57</v>
      </c>
      <c r="I63" s="7" t="n">
        <v>368</v>
      </c>
      <c r="J63" s="17" t="n">
        <v>1.415735914619012</v>
      </c>
    </row>
    <row r="64">
      <c r="A64" s="6" t="n">
        <v>7</v>
      </c>
      <c r="B64" s="6" t="inlineStr">
        <is>
          <t>07.03.2026</t>
        </is>
      </c>
      <c r="C64" s="7" t="n">
        <v>458387.0967741936</v>
      </c>
      <c r="D64" s="7" t="n">
        <v>65527</v>
      </c>
      <c r="E64" s="7" t="n">
        <v>665152.14</v>
      </c>
      <c r="F64" s="17" t="n">
        <v>1.45107081914145</v>
      </c>
      <c r="G64" s="7" t="n">
        <v>303.258064516129</v>
      </c>
      <c r="H64" s="7" t="n">
        <v>40</v>
      </c>
      <c r="I64" s="7" t="n">
        <v>408</v>
      </c>
      <c r="J64" s="17" t="n">
        <v>1.345388788426763</v>
      </c>
    </row>
    <row r="65">
      <c r="A65" s="6" t="n">
        <v>8</v>
      </c>
      <c r="B65" s="6" t="inlineStr">
        <is>
          <t>08.03.2026</t>
        </is>
      </c>
      <c r="C65" s="7" t="n">
        <v>523870.9677419355</v>
      </c>
      <c r="D65" s="7" t="n">
        <v>12826.75</v>
      </c>
      <c r="E65" s="7" t="n">
        <v>677978.89</v>
      </c>
      <c r="F65" s="17" t="n">
        <v>1.294171526477833</v>
      </c>
      <c r="G65" s="7" t="n">
        <v>346.5806451612903</v>
      </c>
      <c r="H65" s="7" t="n">
        <v>13</v>
      </c>
      <c r="I65" s="7" t="n">
        <v>421</v>
      </c>
      <c r="J65" s="17" t="n">
        <v>1.214724497393894</v>
      </c>
    </row>
    <row r="66">
      <c r="A66" s="6" t="n">
        <v>9</v>
      </c>
      <c r="B66" s="6" t="inlineStr">
        <is>
          <t>09.03.2026</t>
        </is>
      </c>
      <c r="C66" s="7" t="n">
        <v>589354.8387096775</v>
      </c>
      <c r="D66" s="7" t="n">
        <v>104318.89</v>
      </c>
      <c r="E66" s="7" t="n">
        <v>782297.78</v>
      </c>
      <c r="F66" s="17" t="n">
        <v>1.327379922276957</v>
      </c>
      <c r="G66" s="7" t="n">
        <v>389.9032258064516</v>
      </c>
      <c r="H66" s="7" t="n">
        <v>72</v>
      </c>
      <c r="I66" s="7" t="n">
        <v>493</v>
      </c>
      <c r="J66" s="17" t="n">
        <v>1.264416315049226</v>
      </c>
    </row>
    <row r="67">
      <c r="A67" s="6" t="n">
        <v>10</v>
      </c>
      <c r="B67" s="6" t="inlineStr">
        <is>
          <t>10.03.2026</t>
        </is>
      </c>
      <c r="C67" s="7" t="n">
        <v>654838.7096774194</v>
      </c>
      <c r="D67" s="7" t="n">
        <v>116413.85</v>
      </c>
      <c r="E67" s="7" t="n">
        <v>898711.63</v>
      </c>
      <c r="F67" s="17" t="n">
        <v>1.372416774876847</v>
      </c>
      <c r="G67" s="7" t="n">
        <v>433.2258064516129</v>
      </c>
      <c r="H67" s="7" t="n">
        <v>63</v>
      </c>
      <c r="I67" s="7" t="n">
        <v>556</v>
      </c>
      <c r="J67" s="17" t="n">
        <v>1.283395383469843</v>
      </c>
    </row>
    <row r="68">
      <c r="A68" s="6" t="n">
        <v>11</v>
      </c>
      <c r="B68" s="6" t="inlineStr">
        <is>
          <t>11.03.2026</t>
        </is>
      </c>
      <c r="C68" s="7" t="n">
        <v>720322.5806451613</v>
      </c>
      <c r="D68" s="7" t="n">
        <v>143586.5</v>
      </c>
      <c r="E68" s="7" t="n">
        <v>1042298.13</v>
      </c>
      <c r="F68" s="17" t="n">
        <v>1.446987999552172</v>
      </c>
      <c r="G68" s="7" t="n">
        <v>476.5483870967742</v>
      </c>
      <c r="H68" s="7" t="n">
        <v>84</v>
      </c>
      <c r="I68" s="7" t="n">
        <v>640</v>
      </c>
      <c r="J68" s="17" t="n">
        <v>1.342990590942936</v>
      </c>
    </row>
    <row r="69">
      <c r="A69" s="6" t="n">
        <v>12</v>
      </c>
      <c r="B69" s="6" t="inlineStr">
        <is>
          <t>12.03.2026</t>
        </is>
      </c>
      <c r="C69" s="7" t="n">
        <v>785806.4516129033</v>
      </c>
      <c r="D69" s="7" t="n">
        <v>109873.84</v>
      </c>
      <c r="E69" s="7" t="n">
        <v>1152171.97</v>
      </c>
      <c r="F69" s="17" t="n">
        <v>1.466228697454844</v>
      </c>
      <c r="G69" s="7" t="n">
        <v>519.8709677419355</v>
      </c>
      <c r="H69" s="7" t="n">
        <v>64</v>
      </c>
      <c r="I69" s="7" t="n">
        <v>704</v>
      </c>
      <c r="J69" s="17" t="n">
        <v>1.354182179200794</v>
      </c>
    </row>
    <row r="70">
      <c r="A70" s="6" t="n">
        <v>13</v>
      </c>
      <c r="B70" s="6" t="inlineStr">
        <is>
          <t>13.03.2026</t>
        </is>
      </c>
      <c r="C70" s="7" t="n">
        <v>851290.3225806452</v>
      </c>
      <c r="D70" s="7" t="n">
        <v>108590.59</v>
      </c>
      <c r="E70" s="7" t="n">
        <v>1260762.56</v>
      </c>
      <c r="F70" s="17" t="n">
        <v>1.481001870405457</v>
      </c>
      <c r="G70" s="7" t="n">
        <v>563.1935483870968</v>
      </c>
      <c r="H70" s="7" t="n">
        <v>70</v>
      </c>
      <c r="I70" s="7" t="n">
        <v>774</v>
      </c>
      <c r="J70" s="17" t="n">
        <v>1.374305515779827</v>
      </c>
    </row>
    <row r="71">
      <c r="A71" s="6" t="n">
        <v>14</v>
      </c>
      <c r="B71" s="6" t="inlineStr">
        <is>
          <t>14.03.2026</t>
        </is>
      </c>
      <c r="C71" s="7" t="n">
        <v>916774.1935483871</v>
      </c>
      <c r="D71" s="7" t="n">
        <v>42413.5</v>
      </c>
      <c r="E71" s="7" t="n">
        <v>1303176.06</v>
      </c>
      <c r="F71" s="17" t="n">
        <v>1.421479868402533</v>
      </c>
      <c r="G71" s="7" t="n">
        <v>606.516129032258</v>
      </c>
      <c r="H71" s="7" t="n">
        <v>35</v>
      </c>
      <c r="I71" s="7" t="n">
        <v>809</v>
      </c>
      <c r="J71" s="17" t="n">
        <v>1.333847463035847</v>
      </c>
    </row>
    <row r="72">
      <c r="A72" s="6" t="n">
        <v>15</v>
      </c>
      <c r="B72" s="6" t="inlineStr">
        <is>
          <t>15.03.2026</t>
        </is>
      </c>
      <c r="C72" s="7" t="n">
        <v>982258.0645161291</v>
      </c>
      <c r="D72" s="7" t="n">
        <v>37275.66</v>
      </c>
      <c r="E72" s="7" t="n">
        <v>1340451.72</v>
      </c>
      <c r="F72" s="17" t="n">
        <v>1.364663491625616</v>
      </c>
      <c r="G72" s="7" t="n">
        <v>649.8387096774194</v>
      </c>
      <c r="H72" s="7" t="n">
        <v>20</v>
      </c>
      <c r="I72" s="7" t="n">
        <v>829</v>
      </c>
      <c r="J72" s="17" t="n">
        <v>1.275701166542566</v>
      </c>
    </row>
    <row r="73">
      <c r="A73" s="6" t="n">
        <v>16</v>
      </c>
      <c r="B73" s="6" t="inlineStr">
        <is>
          <t>16.03.2026</t>
        </is>
      </c>
      <c r="C73" s="7" t="n">
        <v>1047741.935483871</v>
      </c>
      <c r="D73" s="7" t="n">
        <v>119548.27</v>
      </c>
      <c r="E73" s="7" t="n">
        <v>1459999.99</v>
      </c>
      <c r="F73" s="17" t="n">
        <v>1.393472896859606</v>
      </c>
      <c r="G73" s="7" t="n">
        <v>693.1612903225806</v>
      </c>
      <c r="H73" s="7" t="n">
        <v>71</v>
      </c>
      <c r="I73" s="7" t="n">
        <v>900</v>
      </c>
      <c r="J73" s="17" t="n">
        <v>1.298399106478034</v>
      </c>
    </row>
    <row r="74">
      <c r="A74" s="6" t="n">
        <v>17</v>
      </c>
      <c r="B74" s="6" t="inlineStr">
        <is>
          <t>17.03.2026</t>
        </is>
      </c>
      <c r="C74" s="7" t="n">
        <v>1113225.806451613</v>
      </c>
      <c r="D74" s="7" t="n">
        <v>130649.5</v>
      </c>
      <c r="E74" s="7" t="n">
        <v>1590649.49</v>
      </c>
      <c r="F74" s="17" t="n">
        <v>1.428865088090409</v>
      </c>
      <c r="G74" s="7" t="n">
        <v>736.483870967742</v>
      </c>
      <c r="H74" s="7" t="n">
        <v>85</v>
      </c>
      <c r="I74" s="7" t="n">
        <v>985</v>
      </c>
      <c r="J74" s="17" t="n">
        <v>1.337435942359073</v>
      </c>
    </row>
    <row r="75">
      <c r="A75" s="6" t="n">
        <v>18</v>
      </c>
      <c r="B75" s="6" t="inlineStr">
        <is>
          <t>18.03.2026</t>
        </is>
      </c>
      <c r="C75" s="7" t="n">
        <v>1178709.677419355</v>
      </c>
      <c r="D75" s="7" t="n">
        <v>142811.85</v>
      </c>
      <c r="E75" s="7" t="n">
        <v>1733461.34</v>
      </c>
      <c r="F75" s="17" t="n">
        <v>1.470643172961138</v>
      </c>
      <c r="G75" s="7" t="n">
        <v>779.8064516129032</v>
      </c>
      <c r="H75" s="7" t="n">
        <v>86</v>
      </c>
      <c r="I75" s="7" t="n">
        <v>1071</v>
      </c>
      <c r="J75" s="17" t="n">
        <v>1.373417721518987</v>
      </c>
    </row>
    <row r="76">
      <c r="A76" s="6" t="n">
        <v>19</v>
      </c>
      <c r="B76" s="6" t="inlineStr">
        <is>
          <t>19.03.2026</t>
        </is>
      </c>
      <c r="C76" s="7" t="n">
        <v>1244193.548387097</v>
      </c>
      <c r="D76" s="7" t="n">
        <v>114115.74</v>
      </c>
      <c r="E76" s="7" t="n">
        <v>1847577.08</v>
      </c>
      <c r="F76" s="17" t="n">
        <v>1.484959540575577</v>
      </c>
      <c r="G76" s="7" t="n">
        <v>823.1290322580645</v>
      </c>
      <c r="H76" s="7" t="n">
        <v>65</v>
      </c>
      <c r="I76" s="7" t="n">
        <v>1136</v>
      </c>
      <c r="J76" s="17" t="n">
        <v>1.380099541482149</v>
      </c>
    </row>
    <row r="77">
      <c r="A77" s="6" t="n">
        <v>20</v>
      </c>
      <c r="B77" s="6" t="inlineStr">
        <is>
          <t>20.03.2026</t>
        </is>
      </c>
      <c r="C77" s="7" t="n">
        <v>1309677.419354839</v>
      </c>
      <c r="D77" s="7" t="n">
        <v>113548.65</v>
      </c>
      <c r="E77" s="7" t="n">
        <v>1961125.73</v>
      </c>
      <c r="F77" s="17" t="n">
        <v>1.497411271674877</v>
      </c>
      <c r="G77" s="7" t="n">
        <v>866.4516129032259</v>
      </c>
      <c r="H77" s="7" t="n">
        <v>68</v>
      </c>
      <c r="I77" s="7" t="n">
        <v>1204</v>
      </c>
      <c r="J77" s="17" t="n">
        <v>1.389575577066269</v>
      </c>
    </row>
    <row r="78">
      <c r="A78" s="6" t="n">
        <v>21</v>
      </c>
      <c r="B78" s="6" t="inlineStr">
        <is>
          <t>21.03.2026</t>
        </is>
      </c>
      <c r="C78" s="7" t="n">
        <v>1375161.290322581</v>
      </c>
      <c r="D78" s="7" t="n">
        <v>23073.13</v>
      </c>
      <c r="E78" s="7" t="n">
        <v>1984198.86</v>
      </c>
      <c r="F78" s="17" t="n">
        <v>1.442884463054187</v>
      </c>
      <c r="G78" s="7" t="n">
        <v>909.7741935483871</v>
      </c>
      <c r="H78" s="7" t="n">
        <v>14</v>
      </c>
      <c r="I78" s="7" t="n">
        <v>1218</v>
      </c>
      <c r="J78" s="17" t="n">
        <v>1.33879374534624</v>
      </c>
    </row>
    <row r="79">
      <c r="A79" s="6" t="n">
        <v>22</v>
      </c>
      <c r="B79" s="6" t="inlineStr">
        <is>
          <t>22.03.2026</t>
        </is>
      </c>
      <c r="C79" s="7" t="n">
        <v>1440645.161290323</v>
      </c>
      <c r="D79" s="7" t="n">
        <v>53351.05</v>
      </c>
      <c r="E79" s="7" t="n">
        <v>2037549.91</v>
      </c>
      <c r="F79" s="17" t="n">
        <v>1.414331554187192</v>
      </c>
      <c r="G79" s="7" t="n">
        <v>953.0967741935484</v>
      </c>
      <c r="H79" s="7" t="n">
        <v>34</v>
      </c>
      <c r="I79" s="7" t="n">
        <v>1252</v>
      </c>
      <c r="J79" s="17" t="n">
        <v>1.31361267176606</v>
      </c>
    </row>
    <row r="80">
      <c r="A80" s="6" t="n">
        <v>23</v>
      </c>
      <c r="B80" s="6" t="inlineStr">
        <is>
          <t>23.03.2026</t>
        </is>
      </c>
      <c r="C80" s="7" t="n">
        <v>1506129.032258064</v>
      </c>
      <c r="D80" s="7" t="n">
        <v>118734.1</v>
      </c>
      <c r="E80" s="7" t="n">
        <v>2156284.01</v>
      </c>
      <c r="F80" s="17" t="n">
        <v>1.431672827372028</v>
      </c>
      <c r="G80" s="7" t="n">
        <v>996.4193548387096</v>
      </c>
      <c r="H80" s="7" t="n">
        <v>70</v>
      </c>
      <c r="I80" s="7" t="n">
        <v>1322</v>
      </c>
      <c r="J80" s="17" t="n">
        <v>1.326750623199197</v>
      </c>
    </row>
    <row r="81">
      <c r="A81" s="6" t="n">
        <v>24</v>
      </c>
      <c r="B81" s="6" t="inlineStr">
        <is>
          <t>24.03.2026</t>
        </is>
      </c>
      <c r="C81" s="7" t="n">
        <v>1571612.903225807</v>
      </c>
      <c r="D81" s="7" t="n">
        <v>120489.83</v>
      </c>
      <c r="E81" s="7" t="n">
        <v>2276773.84</v>
      </c>
      <c r="F81" s="17" t="n">
        <v>1.448686146141215</v>
      </c>
      <c r="G81" s="7" t="n">
        <v>1039.741935483871</v>
      </c>
      <c r="H81" s="7" t="n">
        <v>69</v>
      </c>
      <c r="I81" s="7" t="n">
        <v>1391</v>
      </c>
      <c r="J81" s="17" t="n">
        <v>1.33783196823033</v>
      </c>
    </row>
    <row r="82">
      <c r="A82" s="6" t="n">
        <v>25</v>
      </c>
      <c r="B82" s="6" t="inlineStr">
        <is>
          <t>25.03.2026</t>
        </is>
      </c>
      <c r="C82" s="7" t="n">
        <v>1637096.774193548</v>
      </c>
      <c r="D82" s="7" t="n">
        <v>142818.93</v>
      </c>
      <c r="E82" s="7" t="n">
        <v>2419592.77</v>
      </c>
      <c r="F82" s="17" t="n">
        <v>1.477977849655173</v>
      </c>
      <c r="G82" s="7" t="n">
        <v>1083.064516129032</v>
      </c>
      <c r="H82" s="7" t="n">
        <v>86</v>
      </c>
      <c r="I82" s="7" t="n">
        <v>1477</v>
      </c>
      <c r="J82" s="17" t="n">
        <v>1.363723008190618</v>
      </c>
    </row>
    <row r="83">
      <c r="A83" s="6" t="n">
        <v>26</v>
      </c>
      <c r="B83" s="6" t="inlineStr">
        <is>
          <t>26.03.2026</t>
        </is>
      </c>
      <c r="C83" s="7" t="n">
        <v>1702580.64516129</v>
      </c>
      <c r="D83" s="7" t="n">
        <v>118789.91</v>
      </c>
      <c r="E83" s="7" t="n">
        <v>2538382.68</v>
      </c>
      <c r="F83" s="17" t="n">
        <v>1.490903051913604</v>
      </c>
      <c r="G83" s="7" t="n">
        <v>1126.387096774194</v>
      </c>
      <c r="H83" s="7" t="n">
        <v>70</v>
      </c>
      <c r="I83" s="7" t="n">
        <v>1547</v>
      </c>
      <c r="J83" s="17" t="n">
        <v>1.373417721518987</v>
      </c>
    </row>
    <row r="84">
      <c r="A84" s="6" t="n">
        <v>27</v>
      </c>
      <c r="B84" s="6" t="inlineStr">
        <is>
          <t>27.03.2026</t>
        </is>
      </c>
      <c r="C84" s="7" t="n">
        <v>1768064.516129032</v>
      </c>
      <c r="D84" s="7" t="n">
        <v>131216.5</v>
      </c>
      <c r="E84" s="7" t="n">
        <v>2669599.18</v>
      </c>
      <c r="F84" s="17" t="n">
        <v>1.509899189563948</v>
      </c>
      <c r="G84" s="7" t="n">
        <v>1169.709677419355</v>
      </c>
      <c r="H84" s="7" t="n">
        <v>81</v>
      </c>
      <c r="I84" s="7" t="n">
        <v>1628</v>
      </c>
      <c r="J84" s="17" t="n">
        <v>1.391798350845261</v>
      </c>
    </row>
    <row r="85">
      <c r="A85" s="6" t="n">
        <v>28</v>
      </c>
      <c r="B85" s="6" t="inlineStr">
        <is>
          <t>28.03.2026</t>
        </is>
      </c>
      <c r="C85" s="7" t="n">
        <v>1833548.387096774</v>
      </c>
      <c r="D85" s="7" t="n">
        <v>28220.99</v>
      </c>
      <c r="E85" s="7" t="n">
        <v>2697820.17</v>
      </c>
      <c r="F85" s="17" t="n">
        <v>1.471365680330753</v>
      </c>
      <c r="G85" s="7" t="n">
        <v>1213.032258064516</v>
      </c>
      <c r="H85" s="7" t="n">
        <v>22</v>
      </c>
      <c r="I85" s="7" t="n">
        <v>1650</v>
      </c>
      <c r="J85" s="17" t="n">
        <v>1.360227635357941</v>
      </c>
    </row>
    <row r="86">
      <c r="A86" s="6" t="n">
        <v>29</v>
      </c>
      <c r="B86" s="6" t="inlineStr">
        <is>
          <t>29.03.2026</t>
        </is>
      </c>
      <c r="C86" s="7" t="n">
        <v>1899032.258064516</v>
      </c>
      <c r="D86" s="7" t="n">
        <v>63391.42</v>
      </c>
      <c r="E86" s="7" t="n">
        <v>2761211.59</v>
      </c>
      <c r="F86" s="17" t="n">
        <v>1.454009840156277</v>
      </c>
      <c r="G86" s="7" t="n">
        <v>1256.354838709677</v>
      </c>
      <c r="H86" s="7" t="n">
        <v>44</v>
      </c>
      <c r="I86" s="7" t="n">
        <v>1694</v>
      </c>
      <c r="J86" s="17" t="n">
        <v>1.348345187049067</v>
      </c>
    </row>
    <row r="87">
      <c r="A87" s="6" t="n">
        <v>30</v>
      </c>
      <c r="B87" s="6" t="inlineStr">
        <is>
          <t>30.03.2026</t>
        </is>
      </c>
      <c r="C87" s="7" t="n">
        <v>1964516.129032258</v>
      </c>
      <c r="D87" s="7" t="n">
        <v>117200.8</v>
      </c>
      <c r="E87" s="7" t="n">
        <v>2878412.39</v>
      </c>
      <c r="F87" s="17" t="n">
        <v>1.465201709195402</v>
      </c>
      <c r="G87" s="7" t="n">
        <v>1299.677419354839</v>
      </c>
      <c r="H87" s="7" t="n">
        <v>76</v>
      </c>
      <c r="I87" s="7" t="n">
        <v>1770</v>
      </c>
      <c r="J87" s="17" t="n">
        <v>1.361876396128071</v>
      </c>
    </row>
    <row r="88">
      <c r="A88" s="6" t="n">
        <v>31</v>
      </c>
      <c r="B88" s="6" t="inlineStr">
        <is>
          <t>31.03.2026</t>
        </is>
      </c>
      <c r="C88" s="7" t="n">
        <v>2030000</v>
      </c>
      <c r="D88" s="7" t="n">
        <v>153892.78</v>
      </c>
      <c r="E88" s="7" t="n">
        <v>3032305.17</v>
      </c>
      <c r="F88" s="17" t="n">
        <v>1.493746389162562</v>
      </c>
      <c r="G88" s="7" t="n">
        <v>1343</v>
      </c>
      <c r="H88" s="7" t="n">
        <v>77</v>
      </c>
      <c r="I88" s="7" t="n">
        <v>1847</v>
      </c>
      <c r="J88" s="17" t="n">
        <v>1.375279225614296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52">
    <cfRule type="dataBar" priority="5">
      <dataBar showValue="1">
        <cfvo type="num" val="0"/>
        <cfvo type="num" val="1"/>
        <color rgb="00B7E4C7"/>
      </dataBar>
    </cfRule>
  </conditionalFormatting>
  <conditionalFormatting sqref="H26:H52">
    <cfRule type="dataBar" priority="5">
      <dataBar showValue="1">
        <cfvo type="num" val="0"/>
        <cfvo type="num" val="1"/>
        <color rgb="00B7E4C7"/>
      </dataBar>
    </cfRule>
  </conditionalFormatting>
  <conditionalFormatting sqref="F58:F88">
    <cfRule type="dataBar" priority="7">
      <dataBar showValue="1">
        <cfvo type="num" val="0"/>
        <cfvo type="num" val="1"/>
        <color rgb="00B7E4C7"/>
      </dataBar>
    </cfRule>
  </conditionalFormatting>
  <conditionalFormatting sqref="J58:J88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2026-07-07T07:01:30Z</dcterms:created>
  <dcterms:modified xsi:type="dcterms:W3CDTF">2026-07-07T07:01:31Z</dcterms:modified>
</cp:coreProperties>
</file>